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sais\Desktop\"/>
    </mc:Choice>
  </mc:AlternateContent>
  <xr:revisionPtr revIDLastSave="0" documentId="8_{719434FA-A3C2-446B-8443-98477EEF8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dit2015" sheetId="1" r:id="rId1"/>
  </sheets>
  <calcPr calcId="191029"/>
</workbook>
</file>

<file path=xl/calcChain.xml><?xml version="1.0" encoding="utf-8"?>
<calcChain xmlns="http://schemas.openxmlformats.org/spreadsheetml/2006/main">
  <c r="A3525" i="1" l="1"/>
  <c r="B3525" i="1"/>
  <c r="D3525" i="1"/>
  <c r="A3526" i="1"/>
  <c r="B3526" i="1"/>
  <c r="D3526" i="1"/>
  <c r="A31" i="1"/>
  <c r="B31" i="1"/>
  <c r="D31" i="1"/>
  <c r="A32" i="1"/>
  <c r="B32" i="1"/>
  <c r="D32" i="1"/>
  <c r="A33" i="1"/>
  <c r="B33" i="1"/>
  <c r="D33" i="1"/>
  <c r="A34" i="1"/>
  <c r="B34" i="1"/>
  <c r="D34" i="1"/>
  <c r="A35" i="1"/>
  <c r="B35" i="1"/>
  <c r="D35" i="1"/>
  <c r="A36" i="1"/>
  <c r="B36" i="1"/>
  <c r="D36" i="1"/>
  <c r="A37" i="1"/>
  <c r="B37" i="1"/>
  <c r="D37" i="1"/>
  <c r="A38" i="1"/>
  <c r="B38" i="1"/>
  <c r="D38" i="1"/>
  <c r="A39" i="1"/>
  <c r="B39" i="1"/>
  <c r="D39" i="1"/>
  <c r="A40" i="1"/>
  <c r="B40" i="1"/>
  <c r="D40" i="1"/>
  <c r="A41" i="1"/>
  <c r="B41" i="1"/>
  <c r="D41" i="1"/>
  <c r="A42" i="1"/>
  <c r="B42" i="1"/>
  <c r="D42" i="1"/>
  <c r="A43" i="1"/>
  <c r="B43" i="1"/>
  <c r="D43" i="1"/>
  <c r="A44" i="1"/>
  <c r="B44" i="1"/>
  <c r="D44" i="1"/>
  <c r="A45" i="1"/>
  <c r="B45" i="1"/>
  <c r="D45" i="1"/>
  <c r="A46" i="1"/>
  <c r="B46" i="1"/>
  <c r="D46" i="1"/>
  <c r="A47" i="1"/>
  <c r="B47" i="1"/>
  <c r="D47" i="1"/>
  <c r="A48" i="1"/>
  <c r="B48" i="1"/>
  <c r="D48" i="1"/>
  <c r="A49" i="1"/>
  <c r="B49" i="1"/>
  <c r="D49" i="1"/>
  <c r="A50" i="1"/>
  <c r="B50" i="1"/>
  <c r="D50" i="1"/>
  <c r="A51" i="1"/>
  <c r="B51" i="1"/>
  <c r="D51" i="1"/>
  <c r="A52" i="1"/>
  <c r="B52" i="1"/>
  <c r="D52" i="1"/>
  <c r="A53" i="1"/>
  <c r="B53" i="1"/>
  <c r="D53" i="1"/>
  <c r="A54" i="1"/>
  <c r="B54" i="1"/>
  <c r="D54" i="1"/>
  <c r="A55" i="1"/>
  <c r="B55" i="1"/>
  <c r="D55" i="1"/>
  <c r="A56" i="1"/>
  <c r="B56" i="1"/>
  <c r="D56" i="1"/>
  <c r="A57" i="1"/>
  <c r="B57" i="1"/>
  <c r="D57" i="1"/>
  <c r="A58" i="1"/>
  <c r="B58" i="1"/>
  <c r="D58" i="1"/>
  <c r="A59" i="1"/>
  <c r="B59" i="1"/>
  <c r="D59" i="1"/>
  <c r="A60" i="1"/>
  <c r="B60" i="1"/>
  <c r="D60" i="1"/>
  <c r="A61" i="1"/>
  <c r="B61" i="1"/>
  <c r="D61" i="1"/>
  <c r="A62" i="1"/>
  <c r="B62" i="1"/>
  <c r="D62" i="1"/>
  <c r="A63" i="1"/>
  <c r="B63" i="1"/>
  <c r="D63" i="1"/>
  <c r="A64" i="1"/>
  <c r="B64" i="1"/>
  <c r="D64" i="1"/>
  <c r="A65" i="1"/>
  <c r="B65" i="1"/>
  <c r="D65" i="1"/>
  <c r="A66" i="1"/>
  <c r="B66" i="1"/>
  <c r="D66" i="1"/>
  <c r="A67" i="1"/>
  <c r="B67" i="1"/>
  <c r="D67" i="1"/>
  <c r="A68" i="1"/>
  <c r="B68" i="1"/>
  <c r="D68" i="1"/>
  <c r="A69" i="1"/>
  <c r="B69" i="1"/>
  <c r="D69" i="1"/>
  <c r="A70" i="1"/>
  <c r="B70" i="1"/>
  <c r="D70" i="1"/>
  <c r="A71" i="1"/>
  <c r="B71" i="1"/>
  <c r="D71" i="1"/>
  <c r="A72" i="1"/>
  <c r="B72" i="1"/>
  <c r="D72" i="1"/>
  <c r="A73" i="1"/>
  <c r="B73" i="1"/>
  <c r="D73" i="1"/>
  <c r="A74" i="1"/>
  <c r="B74" i="1"/>
  <c r="D74" i="1"/>
  <c r="A75" i="1"/>
  <c r="B75" i="1"/>
  <c r="D75" i="1"/>
  <c r="A76" i="1"/>
  <c r="B76" i="1"/>
  <c r="D76" i="1"/>
  <c r="A77" i="1"/>
  <c r="B77" i="1"/>
  <c r="D77" i="1"/>
  <c r="A78" i="1"/>
  <c r="B78" i="1"/>
  <c r="D78" i="1"/>
  <c r="A79" i="1"/>
  <c r="B79" i="1"/>
  <c r="D79" i="1"/>
  <c r="A80" i="1"/>
  <c r="B80" i="1"/>
  <c r="D80" i="1"/>
  <c r="A81" i="1"/>
  <c r="B81" i="1"/>
  <c r="D81" i="1"/>
  <c r="A82" i="1"/>
  <c r="B82" i="1"/>
  <c r="D82" i="1"/>
  <c r="A83" i="1"/>
  <c r="B83" i="1"/>
  <c r="D83" i="1"/>
  <c r="A84" i="1"/>
  <c r="B84" i="1"/>
  <c r="D84" i="1"/>
  <c r="A85" i="1"/>
  <c r="B85" i="1"/>
  <c r="D85" i="1"/>
  <c r="A86" i="1"/>
  <c r="B86" i="1"/>
  <c r="D86" i="1"/>
  <c r="A87" i="1"/>
  <c r="B87" i="1"/>
  <c r="D87" i="1"/>
  <c r="A88" i="1"/>
  <c r="B88" i="1"/>
  <c r="D88" i="1"/>
  <c r="A89" i="1"/>
  <c r="B89" i="1"/>
  <c r="D89" i="1"/>
  <c r="A90" i="1"/>
  <c r="B90" i="1"/>
  <c r="D90" i="1"/>
  <c r="A91" i="1"/>
  <c r="B91" i="1"/>
  <c r="D91" i="1"/>
  <c r="A92" i="1"/>
  <c r="B92" i="1"/>
  <c r="D92" i="1"/>
  <c r="A93" i="1"/>
  <c r="B93" i="1"/>
  <c r="D93" i="1"/>
  <c r="A94" i="1"/>
  <c r="B94" i="1"/>
  <c r="D94" i="1"/>
  <c r="A95" i="1"/>
  <c r="B95" i="1"/>
  <c r="D95" i="1"/>
  <c r="A96" i="1"/>
  <c r="B96" i="1"/>
  <c r="D96" i="1"/>
  <c r="A97" i="1"/>
  <c r="B97" i="1"/>
  <c r="D97" i="1"/>
  <c r="A98" i="1"/>
  <c r="B98" i="1"/>
  <c r="D98" i="1"/>
  <c r="A99" i="1"/>
  <c r="B99" i="1"/>
  <c r="D99" i="1"/>
  <c r="A100" i="1"/>
  <c r="B100" i="1"/>
  <c r="D100" i="1"/>
  <c r="A101" i="1"/>
  <c r="B101" i="1"/>
  <c r="D101" i="1"/>
  <c r="A102" i="1"/>
  <c r="B102" i="1"/>
  <c r="D102" i="1"/>
  <c r="A103" i="1"/>
  <c r="B103" i="1"/>
  <c r="D103" i="1"/>
  <c r="A104" i="1"/>
  <c r="B104" i="1"/>
  <c r="D104" i="1"/>
  <c r="A105" i="1"/>
  <c r="B105" i="1"/>
  <c r="D105" i="1"/>
  <c r="A106" i="1"/>
  <c r="B106" i="1"/>
  <c r="D106" i="1"/>
  <c r="A107" i="1"/>
  <c r="B107" i="1"/>
  <c r="D107" i="1"/>
  <c r="A108" i="1"/>
  <c r="B108" i="1"/>
  <c r="D108" i="1"/>
  <c r="A109" i="1"/>
  <c r="B109" i="1"/>
  <c r="D109" i="1"/>
  <c r="A110" i="1"/>
  <c r="B110" i="1"/>
  <c r="D110" i="1"/>
  <c r="A111" i="1"/>
  <c r="B111" i="1"/>
  <c r="D111" i="1"/>
  <c r="A112" i="1"/>
  <c r="B112" i="1"/>
  <c r="D112" i="1"/>
  <c r="A113" i="1"/>
  <c r="B113" i="1"/>
  <c r="D113" i="1"/>
  <c r="A114" i="1"/>
  <c r="B114" i="1"/>
  <c r="D114" i="1"/>
  <c r="A115" i="1"/>
  <c r="B115" i="1"/>
  <c r="D115" i="1"/>
  <c r="A116" i="1"/>
  <c r="B116" i="1"/>
  <c r="D116" i="1"/>
  <c r="A117" i="1"/>
  <c r="B117" i="1"/>
  <c r="D117" i="1"/>
  <c r="A118" i="1"/>
  <c r="B118" i="1"/>
  <c r="D118" i="1"/>
  <c r="A119" i="1"/>
  <c r="B119" i="1"/>
  <c r="D119" i="1"/>
  <c r="A120" i="1"/>
  <c r="B120" i="1"/>
  <c r="D120" i="1"/>
  <c r="A121" i="1"/>
  <c r="B121" i="1"/>
  <c r="D121" i="1"/>
  <c r="A122" i="1"/>
  <c r="B122" i="1"/>
  <c r="D122" i="1"/>
  <c r="A123" i="1"/>
  <c r="B123" i="1"/>
  <c r="D123" i="1"/>
  <c r="A124" i="1"/>
  <c r="B124" i="1"/>
  <c r="D124" i="1"/>
  <c r="A125" i="1"/>
  <c r="B125" i="1"/>
  <c r="D125" i="1"/>
  <c r="A126" i="1"/>
  <c r="B126" i="1"/>
  <c r="D126" i="1"/>
  <c r="A127" i="1"/>
  <c r="B127" i="1"/>
  <c r="D127" i="1"/>
  <c r="A128" i="1"/>
  <c r="B128" i="1"/>
  <c r="D128" i="1"/>
  <c r="A129" i="1"/>
  <c r="B129" i="1"/>
  <c r="D129" i="1"/>
  <c r="A130" i="1"/>
  <c r="B130" i="1"/>
  <c r="D130" i="1"/>
  <c r="A131" i="1"/>
  <c r="B131" i="1"/>
  <c r="D131" i="1"/>
  <c r="A132" i="1"/>
  <c r="B132" i="1"/>
  <c r="D132" i="1"/>
  <c r="A133" i="1"/>
  <c r="B133" i="1"/>
  <c r="D133" i="1"/>
  <c r="A134" i="1"/>
  <c r="B134" i="1"/>
  <c r="D134" i="1"/>
  <c r="A135" i="1"/>
  <c r="B135" i="1"/>
  <c r="D135" i="1"/>
  <c r="A136" i="1"/>
  <c r="B136" i="1"/>
  <c r="D136" i="1"/>
  <c r="A137" i="1"/>
  <c r="B137" i="1"/>
  <c r="D137" i="1"/>
  <c r="A138" i="1"/>
  <c r="B138" i="1"/>
  <c r="D138" i="1"/>
  <c r="A139" i="1"/>
  <c r="B139" i="1"/>
  <c r="D139" i="1"/>
  <c r="A140" i="1"/>
  <c r="B140" i="1"/>
  <c r="D140" i="1"/>
  <c r="A141" i="1"/>
  <c r="B141" i="1"/>
  <c r="D141" i="1"/>
  <c r="A142" i="1"/>
  <c r="B142" i="1"/>
  <c r="D142" i="1"/>
  <c r="A143" i="1"/>
  <c r="B143" i="1"/>
  <c r="D143" i="1"/>
  <c r="A144" i="1"/>
  <c r="B144" i="1"/>
  <c r="D144" i="1"/>
  <c r="A145" i="1"/>
  <c r="B145" i="1"/>
  <c r="D145" i="1"/>
  <c r="A146" i="1"/>
  <c r="B146" i="1"/>
  <c r="D146" i="1"/>
  <c r="A147" i="1"/>
  <c r="B147" i="1"/>
  <c r="D147" i="1"/>
  <c r="A148" i="1"/>
  <c r="B148" i="1"/>
  <c r="D148" i="1"/>
  <c r="A149" i="1"/>
  <c r="B149" i="1"/>
  <c r="D149" i="1"/>
  <c r="A150" i="1"/>
  <c r="B150" i="1"/>
  <c r="D150" i="1"/>
  <c r="A151" i="1"/>
  <c r="B151" i="1"/>
  <c r="D151" i="1"/>
  <c r="A152" i="1"/>
  <c r="B152" i="1"/>
  <c r="D152" i="1"/>
  <c r="A153" i="1"/>
  <c r="B153" i="1"/>
  <c r="D153" i="1"/>
  <c r="A154" i="1"/>
  <c r="B154" i="1"/>
  <c r="D154" i="1"/>
  <c r="A155" i="1"/>
  <c r="B155" i="1"/>
  <c r="D155" i="1"/>
  <c r="A156" i="1"/>
  <c r="B156" i="1"/>
  <c r="D156" i="1"/>
  <c r="A157" i="1"/>
  <c r="B157" i="1"/>
  <c r="D157" i="1"/>
  <c r="A158" i="1"/>
  <c r="B158" i="1"/>
  <c r="D158" i="1"/>
  <c r="A159" i="1"/>
  <c r="B159" i="1"/>
  <c r="D159" i="1"/>
  <c r="A160" i="1"/>
  <c r="B160" i="1"/>
  <c r="D160" i="1"/>
  <c r="A161" i="1"/>
  <c r="B161" i="1"/>
  <c r="D161" i="1"/>
  <c r="A2" i="1"/>
  <c r="B2" i="1"/>
  <c r="D2" i="1"/>
  <c r="A162" i="1"/>
  <c r="B162" i="1"/>
  <c r="D162" i="1"/>
  <c r="A163" i="1"/>
  <c r="B163" i="1"/>
  <c r="D163" i="1"/>
  <c r="A164" i="1"/>
  <c r="B164" i="1"/>
  <c r="D164" i="1"/>
  <c r="A165" i="1"/>
  <c r="B165" i="1"/>
  <c r="D165" i="1"/>
  <c r="A166" i="1"/>
  <c r="B166" i="1"/>
  <c r="D166" i="1"/>
  <c r="A167" i="1"/>
  <c r="B167" i="1"/>
  <c r="D167" i="1"/>
  <c r="A168" i="1"/>
  <c r="B168" i="1"/>
  <c r="D168" i="1"/>
  <c r="A169" i="1"/>
  <c r="B169" i="1"/>
  <c r="D169" i="1"/>
  <c r="A170" i="1"/>
  <c r="B170" i="1"/>
  <c r="D170" i="1"/>
  <c r="A171" i="1"/>
  <c r="B171" i="1"/>
  <c r="D171" i="1"/>
  <c r="A172" i="1"/>
  <c r="B172" i="1"/>
  <c r="D172" i="1"/>
  <c r="A173" i="1"/>
  <c r="B173" i="1"/>
  <c r="D173" i="1"/>
  <c r="A174" i="1"/>
  <c r="B174" i="1"/>
  <c r="D174" i="1"/>
  <c r="A175" i="1"/>
  <c r="B175" i="1"/>
  <c r="D175" i="1"/>
  <c r="A176" i="1"/>
  <c r="B176" i="1"/>
  <c r="D176" i="1"/>
  <c r="A177" i="1"/>
  <c r="B177" i="1"/>
  <c r="D177" i="1"/>
  <c r="A178" i="1"/>
  <c r="B178" i="1"/>
  <c r="D178" i="1"/>
  <c r="A179" i="1"/>
  <c r="B179" i="1"/>
  <c r="D179" i="1"/>
  <c r="A180" i="1"/>
  <c r="B180" i="1"/>
  <c r="D180" i="1"/>
  <c r="A181" i="1"/>
  <c r="B181" i="1"/>
  <c r="D181" i="1"/>
  <c r="A182" i="1"/>
  <c r="B182" i="1"/>
  <c r="D182" i="1"/>
  <c r="A183" i="1"/>
  <c r="B183" i="1"/>
  <c r="D183" i="1"/>
  <c r="A184" i="1"/>
  <c r="B184" i="1"/>
  <c r="D184" i="1"/>
  <c r="A185" i="1"/>
  <c r="B185" i="1"/>
  <c r="D185" i="1"/>
  <c r="A186" i="1"/>
  <c r="B186" i="1"/>
  <c r="D186" i="1"/>
  <c r="A187" i="1"/>
  <c r="B187" i="1"/>
  <c r="D187" i="1"/>
  <c r="A188" i="1"/>
  <c r="B188" i="1"/>
  <c r="D188" i="1"/>
  <c r="A189" i="1"/>
  <c r="B189" i="1"/>
  <c r="D189" i="1"/>
  <c r="A190" i="1"/>
  <c r="B190" i="1"/>
  <c r="D190" i="1"/>
  <c r="A191" i="1"/>
  <c r="B191" i="1"/>
  <c r="D191" i="1"/>
  <c r="A192" i="1"/>
  <c r="B192" i="1"/>
  <c r="D192" i="1"/>
  <c r="A193" i="1"/>
  <c r="B193" i="1"/>
  <c r="D193" i="1"/>
  <c r="A194" i="1"/>
  <c r="B194" i="1"/>
  <c r="D194" i="1"/>
  <c r="A195" i="1"/>
  <c r="B195" i="1"/>
  <c r="D195" i="1"/>
  <c r="A196" i="1"/>
  <c r="B196" i="1"/>
  <c r="D196" i="1"/>
  <c r="A197" i="1"/>
  <c r="B197" i="1"/>
  <c r="D197" i="1"/>
  <c r="A198" i="1"/>
  <c r="B198" i="1"/>
  <c r="D198" i="1"/>
  <c r="A199" i="1"/>
  <c r="B199" i="1"/>
  <c r="D199" i="1"/>
  <c r="A200" i="1"/>
  <c r="B200" i="1"/>
  <c r="D200" i="1"/>
  <c r="A201" i="1"/>
  <c r="B201" i="1"/>
  <c r="D201" i="1"/>
  <c r="A202" i="1"/>
  <c r="B202" i="1"/>
  <c r="D202" i="1"/>
  <c r="A203" i="1"/>
  <c r="B203" i="1"/>
  <c r="D203" i="1"/>
  <c r="A204" i="1"/>
  <c r="B204" i="1"/>
  <c r="D204" i="1"/>
  <c r="A205" i="1"/>
  <c r="B205" i="1"/>
  <c r="D205" i="1"/>
  <c r="A206" i="1"/>
  <c r="B206" i="1"/>
  <c r="D206" i="1"/>
  <c r="A207" i="1"/>
  <c r="B207" i="1"/>
  <c r="D207" i="1"/>
  <c r="A208" i="1"/>
  <c r="B208" i="1"/>
  <c r="D208" i="1"/>
  <c r="A209" i="1"/>
  <c r="B209" i="1"/>
  <c r="D209" i="1"/>
  <c r="A210" i="1"/>
  <c r="B210" i="1"/>
  <c r="D210" i="1"/>
  <c r="A211" i="1"/>
  <c r="B211" i="1"/>
  <c r="D211" i="1"/>
  <c r="A212" i="1"/>
  <c r="B212" i="1"/>
  <c r="D212" i="1"/>
  <c r="A213" i="1"/>
  <c r="B213" i="1"/>
  <c r="D213" i="1"/>
  <c r="A214" i="1"/>
  <c r="B214" i="1"/>
  <c r="D214" i="1"/>
  <c r="A215" i="1"/>
  <c r="B215" i="1"/>
  <c r="D215" i="1"/>
  <c r="A216" i="1"/>
  <c r="B216" i="1"/>
  <c r="D216" i="1"/>
  <c r="A217" i="1"/>
  <c r="B217" i="1"/>
  <c r="D217" i="1"/>
  <c r="A218" i="1"/>
  <c r="B218" i="1"/>
  <c r="D218" i="1"/>
  <c r="A219" i="1"/>
  <c r="B219" i="1"/>
  <c r="D219" i="1"/>
  <c r="A220" i="1"/>
  <c r="B220" i="1"/>
  <c r="D220" i="1"/>
  <c r="A221" i="1"/>
  <c r="B221" i="1"/>
  <c r="D221" i="1"/>
  <c r="A222" i="1"/>
  <c r="B222" i="1"/>
  <c r="D222" i="1"/>
  <c r="A223" i="1"/>
  <c r="B223" i="1"/>
  <c r="D223" i="1"/>
  <c r="A224" i="1"/>
  <c r="B224" i="1"/>
  <c r="D224" i="1"/>
  <c r="A225" i="1"/>
  <c r="B225" i="1"/>
  <c r="D225" i="1"/>
  <c r="A226" i="1"/>
  <c r="B226" i="1"/>
  <c r="D226" i="1"/>
  <c r="A227" i="1"/>
  <c r="B227" i="1"/>
  <c r="D227" i="1"/>
  <c r="A228" i="1"/>
  <c r="B228" i="1"/>
  <c r="D228" i="1"/>
  <c r="A229" i="1"/>
  <c r="B229" i="1"/>
  <c r="D229" i="1"/>
  <c r="A230" i="1"/>
  <c r="B230" i="1"/>
  <c r="D230" i="1"/>
  <c r="A231" i="1"/>
  <c r="B231" i="1"/>
  <c r="D231" i="1"/>
  <c r="A232" i="1"/>
  <c r="B232" i="1"/>
  <c r="D232" i="1"/>
  <c r="A3" i="1"/>
  <c r="B3" i="1"/>
  <c r="D3" i="1"/>
  <c r="A233" i="1"/>
  <c r="B233" i="1"/>
  <c r="D233" i="1"/>
  <c r="A234" i="1"/>
  <c r="B234" i="1"/>
  <c r="D234" i="1"/>
  <c r="A235" i="1"/>
  <c r="B235" i="1"/>
  <c r="D235" i="1"/>
  <c r="A236" i="1"/>
  <c r="B236" i="1"/>
  <c r="D236" i="1"/>
  <c r="A237" i="1"/>
  <c r="B237" i="1"/>
  <c r="D237" i="1"/>
  <c r="A238" i="1"/>
  <c r="B238" i="1"/>
  <c r="D238" i="1"/>
  <c r="A239" i="1"/>
  <c r="B239" i="1"/>
  <c r="D239" i="1"/>
  <c r="A240" i="1"/>
  <c r="B240" i="1"/>
  <c r="D240" i="1"/>
  <c r="A241" i="1"/>
  <c r="B241" i="1"/>
  <c r="D241" i="1"/>
  <c r="A242" i="1"/>
  <c r="B242" i="1"/>
  <c r="D242" i="1"/>
  <c r="A243" i="1"/>
  <c r="B243" i="1"/>
  <c r="D243" i="1"/>
  <c r="A244" i="1"/>
  <c r="B244" i="1"/>
  <c r="D244" i="1"/>
  <c r="A245" i="1"/>
  <c r="B245" i="1"/>
  <c r="D245" i="1"/>
  <c r="A246" i="1"/>
  <c r="B246" i="1"/>
  <c r="D246" i="1"/>
  <c r="A247" i="1"/>
  <c r="B247" i="1"/>
  <c r="D247" i="1"/>
  <c r="A248" i="1"/>
  <c r="B248" i="1"/>
  <c r="D248" i="1"/>
  <c r="A249" i="1"/>
  <c r="B249" i="1"/>
  <c r="D249" i="1"/>
  <c r="A250" i="1"/>
  <c r="B250" i="1"/>
  <c r="D250" i="1"/>
  <c r="A251" i="1"/>
  <c r="B251" i="1"/>
  <c r="D251" i="1"/>
  <c r="A252" i="1"/>
  <c r="B252" i="1"/>
  <c r="D252" i="1"/>
  <c r="A253" i="1"/>
  <c r="B253" i="1"/>
  <c r="D253" i="1"/>
  <c r="A254" i="1"/>
  <c r="B254" i="1"/>
  <c r="D254" i="1"/>
  <c r="A255" i="1"/>
  <c r="B255" i="1"/>
  <c r="D255" i="1"/>
  <c r="A256" i="1"/>
  <c r="B256" i="1"/>
  <c r="D256" i="1"/>
  <c r="A257" i="1"/>
  <c r="B257" i="1"/>
  <c r="D257" i="1"/>
  <c r="A258" i="1"/>
  <c r="B258" i="1"/>
  <c r="D258" i="1"/>
  <c r="A259" i="1"/>
  <c r="B259" i="1"/>
  <c r="D259" i="1"/>
  <c r="A260" i="1"/>
  <c r="B260" i="1"/>
  <c r="D260" i="1"/>
  <c r="A261" i="1"/>
  <c r="B261" i="1"/>
  <c r="D261" i="1"/>
  <c r="A262" i="1"/>
  <c r="B262" i="1"/>
  <c r="D262" i="1"/>
  <c r="A263" i="1"/>
  <c r="B263" i="1"/>
  <c r="D263" i="1"/>
  <c r="A264" i="1"/>
  <c r="B264" i="1"/>
  <c r="D264" i="1"/>
  <c r="A265" i="1"/>
  <c r="B265" i="1"/>
  <c r="D265" i="1"/>
  <c r="A266" i="1"/>
  <c r="B266" i="1"/>
  <c r="D266" i="1"/>
  <c r="A267" i="1"/>
  <c r="B267" i="1"/>
  <c r="D267" i="1"/>
  <c r="A268" i="1"/>
  <c r="B268" i="1"/>
  <c r="D268" i="1"/>
  <c r="A269" i="1"/>
  <c r="B269" i="1"/>
  <c r="D269" i="1"/>
  <c r="A270" i="1"/>
  <c r="B270" i="1"/>
  <c r="D270" i="1"/>
  <c r="A271" i="1"/>
  <c r="B271" i="1"/>
  <c r="D271" i="1"/>
  <c r="A272" i="1"/>
  <c r="B272" i="1"/>
  <c r="D272" i="1"/>
  <c r="A273" i="1"/>
  <c r="B273" i="1"/>
  <c r="D273" i="1"/>
  <c r="A274" i="1"/>
  <c r="B274" i="1"/>
  <c r="D274" i="1"/>
  <c r="A275" i="1"/>
  <c r="B275" i="1"/>
  <c r="D275" i="1"/>
  <c r="A276" i="1"/>
  <c r="B276" i="1"/>
  <c r="D276" i="1"/>
  <c r="A277" i="1"/>
  <c r="B277" i="1"/>
  <c r="D277" i="1"/>
  <c r="A278" i="1"/>
  <c r="B278" i="1"/>
  <c r="D278" i="1"/>
  <c r="A279" i="1"/>
  <c r="B279" i="1"/>
  <c r="D279" i="1"/>
  <c r="A280" i="1"/>
  <c r="B280" i="1"/>
  <c r="D280" i="1"/>
  <c r="A281" i="1"/>
  <c r="B281" i="1"/>
  <c r="D281" i="1"/>
  <c r="A282" i="1"/>
  <c r="B282" i="1"/>
  <c r="D282" i="1"/>
  <c r="A283" i="1"/>
  <c r="B283" i="1"/>
  <c r="D283" i="1"/>
  <c r="A284" i="1"/>
  <c r="B284" i="1"/>
  <c r="D284" i="1"/>
  <c r="A285" i="1"/>
  <c r="B285" i="1"/>
  <c r="D285" i="1"/>
  <c r="A286" i="1"/>
  <c r="B286" i="1"/>
  <c r="D286" i="1"/>
  <c r="A287" i="1"/>
  <c r="B287" i="1"/>
  <c r="D287" i="1"/>
  <c r="A288" i="1"/>
  <c r="B288" i="1"/>
  <c r="D288" i="1"/>
  <c r="A289" i="1"/>
  <c r="B289" i="1"/>
  <c r="D289" i="1"/>
  <c r="A290" i="1"/>
  <c r="B290" i="1"/>
  <c r="D290" i="1"/>
  <c r="A291" i="1"/>
  <c r="B291" i="1"/>
  <c r="D291" i="1"/>
  <c r="A292" i="1"/>
  <c r="B292" i="1"/>
  <c r="D292" i="1"/>
  <c r="A293" i="1"/>
  <c r="B293" i="1"/>
  <c r="D293" i="1"/>
  <c r="A294" i="1"/>
  <c r="B294" i="1"/>
  <c r="D294" i="1"/>
  <c r="A295" i="1"/>
  <c r="B295" i="1"/>
  <c r="D295" i="1"/>
  <c r="A296" i="1"/>
  <c r="B296" i="1"/>
  <c r="D296" i="1"/>
  <c r="A297" i="1"/>
  <c r="B297" i="1"/>
  <c r="D297" i="1"/>
  <c r="A298" i="1"/>
  <c r="B298" i="1"/>
  <c r="D298" i="1"/>
  <c r="A299" i="1"/>
  <c r="B299" i="1"/>
  <c r="D299" i="1"/>
  <c r="A300" i="1"/>
  <c r="B300" i="1"/>
  <c r="D300" i="1"/>
  <c r="A301" i="1"/>
  <c r="B301" i="1"/>
  <c r="D301" i="1"/>
  <c r="A302" i="1"/>
  <c r="B302" i="1"/>
  <c r="D302" i="1"/>
  <c r="A303" i="1"/>
  <c r="B303" i="1"/>
  <c r="D303" i="1"/>
  <c r="A304" i="1"/>
  <c r="B304" i="1"/>
  <c r="D304" i="1"/>
  <c r="A305" i="1"/>
  <c r="B305" i="1"/>
  <c r="D305" i="1"/>
  <c r="A306" i="1"/>
  <c r="B306" i="1"/>
  <c r="D306" i="1"/>
  <c r="A307" i="1"/>
  <c r="B307" i="1"/>
  <c r="D307" i="1"/>
  <c r="A308" i="1"/>
  <c r="B308" i="1"/>
  <c r="D308" i="1"/>
  <c r="A309" i="1"/>
  <c r="B309" i="1"/>
  <c r="D309" i="1"/>
  <c r="A310" i="1"/>
  <c r="B310" i="1"/>
  <c r="D310" i="1"/>
  <c r="A311" i="1"/>
  <c r="B311" i="1"/>
  <c r="D311" i="1"/>
  <c r="A4" i="1"/>
  <c r="B4" i="1"/>
  <c r="D4" i="1"/>
  <c r="A312" i="1"/>
  <c r="B312" i="1"/>
  <c r="D312" i="1"/>
  <c r="A313" i="1"/>
  <c r="B313" i="1"/>
  <c r="D313" i="1"/>
  <c r="A314" i="1"/>
  <c r="B314" i="1"/>
  <c r="D314" i="1"/>
  <c r="A315" i="1"/>
  <c r="B315" i="1"/>
  <c r="D315" i="1"/>
  <c r="A316" i="1"/>
  <c r="B316" i="1"/>
  <c r="D316" i="1"/>
  <c r="A317" i="1"/>
  <c r="B317" i="1"/>
  <c r="D317" i="1"/>
  <c r="A318" i="1"/>
  <c r="B318" i="1"/>
  <c r="D318" i="1"/>
  <c r="A319" i="1"/>
  <c r="B319" i="1"/>
  <c r="D319" i="1"/>
  <c r="A320" i="1"/>
  <c r="B320" i="1"/>
  <c r="D320" i="1"/>
  <c r="A321" i="1"/>
  <c r="B321" i="1"/>
  <c r="D321" i="1"/>
  <c r="A322" i="1"/>
  <c r="B322" i="1"/>
  <c r="D322" i="1"/>
  <c r="A323" i="1"/>
  <c r="B323" i="1"/>
  <c r="D323" i="1"/>
  <c r="A324" i="1"/>
  <c r="B324" i="1"/>
  <c r="D324" i="1"/>
  <c r="A325" i="1"/>
  <c r="B325" i="1"/>
  <c r="D325" i="1"/>
  <c r="A326" i="1"/>
  <c r="B326" i="1"/>
  <c r="D326" i="1"/>
  <c r="A327" i="1"/>
  <c r="B327" i="1"/>
  <c r="D327" i="1"/>
  <c r="A328" i="1"/>
  <c r="B328" i="1"/>
  <c r="D328" i="1"/>
  <c r="A329" i="1"/>
  <c r="B329" i="1"/>
  <c r="D329" i="1"/>
  <c r="A330" i="1"/>
  <c r="B330" i="1"/>
  <c r="D330" i="1"/>
  <c r="A331" i="1"/>
  <c r="B331" i="1"/>
  <c r="D331" i="1"/>
  <c r="A332" i="1"/>
  <c r="B332" i="1"/>
  <c r="D332" i="1"/>
  <c r="A333" i="1"/>
  <c r="B333" i="1"/>
  <c r="D333" i="1"/>
  <c r="A334" i="1"/>
  <c r="B334" i="1"/>
  <c r="D334" i="1"/>
  <c r="A335" i="1"/>
  <c r="B335" i="1"/>
  <c r="D335" i="1"/>
  <c r="A336" i="1"/>
  <c r="B336" i="1"/>
  <c r="D336" i="1"/>
  <c r="A337" i="1"/>
  <c r="B337" i="1"/>
  <c r="D337" i="1"/>
  <c r="A338" i="1"/>
  <c r="B338" i="1"/>
  <c r="D338" i="1"/>
  <c r="A339" i="1"/>
  <c r="B339" i="1"/>
  <c r="D339" i="1"/>
  <c r="A340" i="1"/>
  <c r="B340" i="1"/>
  <c r="D340" i="1"/>
  <c r="A341" i="1"/>
  <c r="B341" i="1"/>
  <c r="D341" i="1"/>
  <c r="A342" i="1"/>
  <c r="B342" i="1"/>
  <c r="D342" i="1"/>
  <c r="A343" i="1"/>
  <c r="B343" i="1"/>
  <c r="D343" i="1"/>
  <c r="A344" i="1"/>
  <c r="B344" i="1"/>
  <c r="D344" i="1"/>
  <c r="A345" i="1"/>
  <c r="B345" i="1"/>
  <c r="D345" i="1"/>
  <c r="A346" i="1"/>
  <c r="B346" i="1"/>
  <c r="D346" i="1"/>
  <c r="A347" i="1"/>
  <c r="B347" i="1"/>
  <c r="D347" i="1"/>
  <c r="A348" i="1"/>
  <c r="B348" i="1"/>
  <c r="D348" i="1"/>
  <c r="A349" i="1"/>
  <c r="B349" i="1"/>
  <c r="D349" i="1"/>
  <c r="A350" i="1"/>
  <c r="B350" i="1"/>
  <c r="D350" i="1"/>
  <c r="A351" i="1"/>
  <c r="B351" i="1"/>
  <c r="D351" i="1"/>
  <c r="A352" i="1"/>
  <c r="B352" i="1"/>
  <c r="D352" i="1"/>
  <c r="A353" i="1"/>
  <c r="B353" i="1"/>
  <c r="D353" i="1"/>
  <c r="A354" i="1"/>
  <c r="B354" i="1"/>
  <c r="D354" i="1"/>
  <c r="A355" i="1"/>
  <c r="B355" i="1"/>
  <c r="D355" i="1"/>
  <c r="A356" i="1"/>
  <c r="B356" i="1"/>
  <c r="D356" i="1"/>
  <c r="A357" i="1"/>
  <c r="B357" i="1"/>
  <c r="D357" i="1"/>
  <c r="A358" i="1"/>
  <c r="B358" i="1"/>
  <c r="D358" i="1"/>
  <c r="A359" i="1"/>
  <c r="B359" i="1"/>
  <c r="D359" i="1"/>
  <c r="A360" i="1"/>
  <c r="B360" i="1"/>
  <c r="D360" i="1"/>
  <c r="A361" i="1"/>
  <c r="B361" i="1"/>
  <c r="D361" i="1"/>
  <c r="A362" i="1"/>
  <c r="B362" i="1"/>
  <c r="D362" i="1"/>
  <c r="A363" i="1"/>
  <c r="B363" i="1"/>
  <c r="D363" i="1"/>
  <c r="A364" i="1"/>
  <c r="B364" i="1"/>
  <c r="D364" i="1"/>
  <c r="A365" i="1"/>
  <c r="B365" i="1"/>
  <c r="D365" i="1"/>
  <c r="A3335" i="1"/>
  <c r="B3335" i="1"/>
  <c r="D3335" i="1"/>
  <c r="A366" i="1"/>
  <c r="B366" i="1"/>
  <c r="D366" i="1"/>
  <c r="A367" i="1"/>
  <c r="B367" i="1"/>
  <c r="D367" i="1"/>
  <c r="A368" i="1"/>
  <c r="B368" i="1"/>
  <c r="D368" i="1"/>
  <c r="A369" i="1"/>
  <c r="B369" i="1"/>
  <c r="D369" i="1"/>
  <c r="A5" i="1"/>
  <c r="B5" i="1"/>
  <c r="D5" i="1"/>
  <c r="A370" i="1"/>
  <c r="B370" i="1"/>
  <c r="D370" i="1"/>
  <c r="A371" i="1"/>
  <c r="B371" i="1"/>
  <c r="D371" i="1"/>
  <c r="A372" i="1"/>
  <c r="B372" i="1"/>
  <c r="D372" i="1"/>
  <c r="A373" i="1"/>
  <c r="B373" i="1"/>
  <c r="D373" i="1"/>
  <c r="A3336" i="1"/>
  <c r="B3336" i="1"/>
  <c r="D3336" i="1"/>
  <c r="A3507" i="1"/>
  <c r="B3507" i="1"/>
  <c r="D3507" i="1"/>
  <c r="A6" i="1"/>
  <c r="B6" i="1"/>
  <c r="D6" i="1"/>
  <c r="A3508" i="1"/>
  <c r="B3508" i="1"/>
  <c r="D3508" i="1"/>
  <c r="A3337" i="1"/>
  <c r="B3337" i="1"/>
  <c r="D3337" i="1"/>
  <c r="A374" i="1"/>
  <c r="B374" i="1"/>
  <c r="D374" i="1"/>
  <c r="A3338" i="1"/>
  <c r="B3338" i="1"/>
  <c r="D3338" i="1"/>
  <c r="A375" i="1"/>
  <c r="B375" i="1"/>
  <c r="D375" i="1"/>
  <c r="A376" i="1"/>
  <c r="B376" i="1"/>
  <c r="D376" i="1"/>
  <c r="A377" i="1"/>
  <c r="B377" i="1"/>
  <c r="D377" i="1"/>
  <c r="A378" i="1"/>
  <c r="B378" i="1"/>
  <c r="D378" i="1"/>
  <c r="A3339" i="1"/>
  <c r="B3339" i="1"/>
  <c r="D3339" i="1"/>
  <c r="A379" i="1"/>
  <c r="B379" i="1"/>
  <c r="D379" i="1"/>
  <c r="A380" i="1"/>
  <c r="B380" i="1"/>
  <c r="D380" i="1"/>
  <c r="A381" i="1"/>
  <c r="B381" i="1"/>
  <c r="D381" i="1"/>
  <c r="A382" i="1"/>
  <c r="B382" i="1"/>
  <c r="D382" i="1"/>
  <c r="A3340" i="1"/>
  <c r="B3340" i="1"/>
  <c r="D3340" i="1"/>
  <c r="A383" i="1"/>
  <c r="B383" i="1"/>
  <c r="D383" i="1"/>
  <c r="A384" i="1"/>
  <c r="B384" i="1"/>
  <c r="D384" i="1"/>
  <c r="A385" i="1"/>
  <c r="B385" i="1"/>
  <c r="D385" i="1"/>
  <c r="A386" i="1"/>
  <c r="B386" i="1"/>
  <c r="D386" i="1"/>
  <c r="A387" i="1"/>
  <c r="B387" i="1"/>
  <c r="D387" i="1"/>
  <c r="A388" i="1"/>
  <c r="B388" i="1"/>
  <c r="D388" i="1"/>
  <c r="A389" i="1"/>
  <c r="B389" i="1"/>
  <c r="D389" i="1"/>
  <c r="A390" i="1"/>
  <c r="B390" i="1"/>
  <c r="D390" i="1"/>
  <c r="A391" i="1"/>
  <c r="B391" i="1"/>
  <c r="D391" i="1"/>
  <c r="A392" i="1"/>
  <c r="B392" i="1"/>
  <c r="D392" i="1"/>
  <c r="A393" i="1"/>
  <c r="B393" i="1"/>
  <c r="D393" i="1"/>
  <c r="A7" i="1"/>
  <c r="B7" i="1"/>
  <c r="D7" i="1"/>
  <c r="A3527" i="1"/>
  <c r="B3527" i="1"/>
  <c r="D3527" i="1"/>
  <c r="A394" i="1"/>
  <c r="B394" i="1"/>
  <c r="D394" i="1"/>
  <c r="A3528" i="1"/>
  <c r="B3528" i="1"/>
  <c r="D3528" i="1"/>
  <c r="A395" i="1"/>
  <c r="B395" i="1"/>
  <c r="D395" i="1"/>
  <c r="A396" i="1"/>
  <c r="B396" i="1"/>
  <c r="D396" i="1"/>
  <c r="A397" i="1"/>
  <c r="B397" i="1"/>
  <c r="D397" i="1"/>
  <c r="A398" i="1"/>
  <c r="B398" i="1"/>
  <c r="D398" i="1"/>
  <c r="A399" i="1"/>
  <c r="B399" i="1"/>
  <c r="D399" i="1"/>
  <c r="A400" i="1"/>
  <c r="B400" i="1"/>
  <c r="D400" i="1"/>
  <c r="A401" i="1"/>
  <c r="B401" i="1"/>
  <c r="D401" i="1"/>
  <c r="A402" i="1"/>
  <c r="B402" i="1"/>
  <c r="D402" i="1"/>
  <c r="A403" i="1"/>
  <c r="B403" i="1"/>
  <c r="D403" i="1"/>
  <c r="A404" i="1"/>
  <c r="B404" i="1"/>
  <c r="D404" i="1"/>
  <c r="A405" i="1"/>
  <c r="B405" i="1"/>
  <c r="D405" i="1"/>
  <c r="A3341" i="1"/>
  <c r="B3341" i="1"/>
  <c r="D3341" i="1"/>
  <c r="A3529" i="1"/>
  <c r="B3529" i="1"/>
  <c r="D3529" i="1"/>
  <c r="A406" i="1"/>
  <c r="B406" i="1"/>
  <c r="D406" i="1"/>
  <c r="A407" i="1"/>
  <c r="B407" i="1"/>
  <c r="D407" i="1"/>
  <c r="A408" i="1"/>
  <c r="B408" i="1"/>
  <c r="D408" i="1"/>
  <c r="A409" i="1"/>
  <c r="B409" i="1"/>
  <c r="D409" i="1"/>
  <c r="A410" i="1"/>
  <c r="B410" i="1"/>
  <c r="D410" i="1"/>
  <c r="A411" i="1"/>
  <c r="B411" i="1"/>
  <c r="D411" i="1"/>
  <c r="A412" i="1"/>
  <c r="B412" i="1"/>
  <c r="D412" i="1"/>
  <c r="A413" i="1"/>
  <c r="B413" i="1"/>
  <c r="D413" i="1"/>
  <c r="A414" i="1"/>
  <c r="B414" i="1"/>
  <c r="D414" i="1"/>
  <c r="A415" i="1"/>
  <c r="B415" i="1"/>
  <c r="D415" i="1"/>
  <c r="A416" i="1"/>
  <c r="B416" i="1"/>
  <c r="D416" i="1"/>
  <c r="A417" i="1"/>
  <c r="B417" i="1"/>
  <c r="D417" i="1"/>
  <c r="A418" i="1"/>
  <c r="B418" i="1"/>
  <c r="D418" i="1"/>
  <c r="A419" i="1"/>
  <c r="B419" i="1"/>
  <c r="D419" i="1"/>
  <c r="A420" i="1"/>
  <c r="B420" i="1"/>
  <c r="D420" i="1"/>
  <c r="A421" i="1"/>
  <c r="B421" i="1"/>
  <c r="D421" i="1"/>
  <c r="A422" i="1"/>
  <c r="B422" i="1"/>
  <c r="D422" i="1"/>
  <c r="A423" i="1"/>
  <c r="B423" i="1"/>
  <c r="D423" i="1"/>
  <c r="A424" i="1"/>
  <c r="B424" i="1"/>
  <c r="D424" i="1"/>
  <c r="A425" i="1"/>
  <c r="B425" i="1"/>
  <c r="D425" i="1"/>
  <c r="A426" i="1"/>
  <c r="B426" i="1"/>
  <c r="D426" i="1"/>
  <c r="A427" i="1"/>
  <c r="B427" i="1"/>
  <c r="D427" i="1"/>
  <c r="A428" i="1"/>
  <c r="B428" i="1"/>
  <c r="D428" i="1"/>
  <c r="A3342" i="1"/>
  <c r="B3342" i="1"/>
  <c r="D3342" i="1"/>
  <c r="A3343" i="1"/>
  <c r="B3343" i="1"/>
  <c r="D3343" i="1"/>
  <c r="A3344" i="1"/>
  <c r="B3344" i="1"/>
  <c r="D3344" i="1"/>
  <c r="A429" i="1"/>
  <c r="B429" i="1"/>
  <c r="D429" i="1"/>
  <c r="A430" i="1"/>
  <c r="B430" i="1"/>
  <c r="D430" i="1"/>
  <c r="A3345" i="1"/>
  <c r="B3345" i="1"/>
  <c r="D3345" i="1"/>
  <c r="A431" i="1"/>
  <c r="B431" i="1"/>
  <c r="D431" i="1"/>
  <c r="A432" i="1"/>
  <c r="B432" i="1"/>
  <c r="D432" i="1"/>
  <c r="A433" i="1"/>
  <c r="B433" i="1"/>
  <c r="D433" i="1"/>
  <c r="A434" i="1"/>
  <c r="B434" i="1"/>
  <c r="D434" i="1"/>
  <c r="A435" i="1"/>
  <c r="B435" i="1"/>
  <c r="D435" i="1"/>
  <c r="A436" i="1"/>
  <c r="B436" i="1"/>
  <c r="D436" i="1"/>
  <c r="A437" i="1"/>
  <c r="B437" i="1"/>
  <c r="D437" i="1"/>
  <c r="A438" i="1"/>
  <c r="B438" i="1"/>
  <c r="D438" i="1"/>
  <c r="A439" i="1"/>
  <c r="B439" i="1"/>
  <c r="D439" i="1"/>
  <c r="A8" i="1"/>
  <c r="B8" i="1"/>
  <c r="D8" i="1"/>
  <c r="A440" i="1"/>
  <c r="B440" i="1"/>
  <c r="D440" i="1"/>
  <c r="A441" i="1"/>
  <c r="B441" i="1"/>
  <c r="D441" i="1"/>
  <c r="A442" i="1"/>
  <c r="B442" i="1"/>
  <c r="D442" i="1"/>
  <c r="A443" i="1"/>
  <c r="B443" i="1"/>
  <c r="D443" i="1"/>
  <c r="A444" i="1"/>
  <c r="B444" i="1"/>
  <c r="D444" i="1"/>
  <c r="A445" i="1"/>
  <c r="B445" i="1"/>
  <c r="D445" i="1"/>
  <c r="A446" i="1"/>
  <c r="B446" i="1"/>
  <c r="D446" i="1"/>
  <c r="A447" i="1"/>
  <c r="B447" i="1"/>
  <c r="D447" i="1"/>
  <c r="A448" i="1"/>
  <c r="B448" i="1"/>
  <c r="D448" i="1"/>
  <c r="A449" i="1"/>
  <c r="B449" i="1"/>
  <c r="D449" i="1"/>
  <c r="A450" i="1"/>
  <c r="B450" i="1"/>
  <c r="D450" i="1"/>
  <c r="A451" i="1"/>
  <c r="B451" i="1"/>
  <c r="D451" i="1"/>
  <c r="A452" i="1"/>
  <c r="B452" i="1"/>
  <c r="D452" i="1"/>
  <c r="A453" i="1"/>
  <c r="B453" i="1"/>
  <c r="D453" i="1"/>
  <c r="A454" i="1"/>
  <c r="B454" i="1"/>
  <c r="D454" i="1"/>
  <c r="A455" i="1"/>
  <c r="B455" i="1"/>
  <c r="D455" i="1"/>
  <c r="A456" i="1"/>
  <c r="B456" i="1"/>
  <c r="D456" i="1"/>
  <c r="A457" i="1"/>
  <c r="B457" i="1"/>
  <c r="D457" i="1"/>
  <c r="A458" i="1"/>
  <c r="B458" i="1"/>
  <c r="D458" i="1"/>
  <c r="A459" i="1"/>
  <c r="B459" i="1"/>
  <c r="D459" i="1"/>
  <c r="A460" i="1"/>
  <c r="B460" i="1"/>
  <c r="D460" i="1"/>
  <c r="A461" i="1"/>
  <c r="B461" i="1"/>
  <c r="D461" i="1"/>
  <c r="A462" i="1"/>
  <c r="B462" i="1"/>
  <c r="D462" i="1"/>
  <c r="A463" i="1"/>
  <c r="B463" i="1"/>
  <c r="D463" i="1"/>
  <c r="A464" i="1"/>
  <c r="B464" i="1"/>
  <c r="D464" i="1"/>
  <c r="A465" i="1"/>
  <c r="B465" i="1"/>
  <c r="D465" i="1"/>
  <c r="A466" i="1"/>
  <c r="B466" i="1"/>
  <c r="D466" i="1"/>
  <c r="A467" i="1"/>
  <c r="B467" i="1"/>
  <c r="D467" i="1"/>
  <c r="A468" i="1"/>
  <c r="B468" i="1"/>
  <c r="D468" i="1"/>
  <c r="A469" i="1"/>
  <c r="B469" i="1"/>
  <c r="D469" i="1"/>
  <c r="A470" i="1"/>
  <c r="B470" i="1"/>
  <c r="D470" i="1"/>
  <c r="A471" i="1"/>
  <c r="B471" i="1"/>
  <c r="D471" i="1"/>
  <c r="A472" i="1"/>
  <c r="B472" i="1"/>
  <c r="D472" i="1"/>
  <c r="A473" i="1"/>
  <c r="B473" i="1"/>
  <c r="D473" i="1"/>
  <c r="A474" i="1"/>
  <c r="B474" i="1"/>
  <c r="D474" i="1"/>
  <c r="A475" i="1"/>
  <c r="B475" i="1"/>
  <c r="D475" i="1"/>
  <c r="A476" i="1"/>
  <c r="B476" i="1"/>
  <c r="D476" i="1"/>
  <c r="A477" i="1"/>
  <c r="B477" i="1"/>
  <c r="D477" i="1"/>
  <c r="A478" i="1"/>
  <c r="B478" i="1"/>
  <c r="D478" i="1"/>
  <c r="A479" i="1"/>
  <c r="B479" i="1"/>
  <c r="D479" i="1"/>
  <c r="A480" i="1"/>
  <c r="B480" i="1"/>
  <c r="D480" i="1"/>
  <c r="A481" i="1"/>
  <c r="B481" i="1"/>
  <c r="D481" i="1"/>
  <c r="A482" i="1"/>
  <c r="B482" i="1"/>
  <c r="D482" i="1"/>
  <c r="A483" i="1"/>
  <c r="B483" i="1"/>
  <c r="D483" i="1"/>
  <c r="A484" i="1"/>
  <c r="B484" i="1"/>
  <c r="D484" i="1"/>
  <c r="A485" i="1"/>
  <c r="B485" i="1"/>
  <c r="D485" i="1"/>
  <c r="A486" i="1"/>
  <c r="B486" i="1"/>
  <c r="D486" i="1"/>
  <c r="A487" i="1"/>
  <c r="B487" i="1"/>
  <c r="D487" i="1"/>
  <c r="A488" i="1"/>
  <c r="B488" i="1"/>
  <c r="D488" i="1"/>
  <c r="A489" i="1"/>
  <c r="B489" i="1"/>
  <c r="D489" i="1"/>
  <c r="A490" i="1"/>
  <c r="B490" i="1"/>
  <c r="D490" i="1"/>
  <c r="A491" i="1"/>
  <c r="B491" i="1"/>
  <c r="D491" i="1"/>
  <c r="A492" i="1"/>
  <c r="B492" i="1"/>
  <c r="D492" i="1"/>
  <c r="A493" i="1"/>
  <c r="B493" i="1"/>
  <c r="D493" i="1"/>
  <c r="A494" i="1"/>
  <c r="B494" i="1"/>
  <c r="D494" i="1"/>
  <c r="A495" i="1"/>
  <c r="B495" i="1"/>
  <c r="D495" i="1"/>
  <c r="A496" i="1"/>
  <c r="B496" i="1"/>
  <c r="D496" i="1"/>
  <c r="A497" i="1"/>
  <c r="B497" i="1"/>
  <c r="D497" i="1"/>
  <c r="A498" i="1"/>
  <c r="B498" i="1"/>
  <c r="D498" i="1"/>
  <c r="A499" i="1"/>
  <c r="B499" i="1"/>
  <c r="D499" i="1"/>
  <c r="A500" i="1"/>
  <c r="B500" i="1"/>
  <c r="D500" i="1"/>
  <c r="A501" i="1"/>
  <c r="B501" i="1"/>
  <c r="D501" i="1"/>
  <c r="A502" i="1"/>
  <c r="B502" i="1"/>
  <c r="D502" i="1"/>
  <c r="A503" i="1"/>
  <c r="B503" i="1"/>
  <c r="D503" i="1"/>
  <c r="A504" i="1"/>
  <c r="B504" i="1"/>
  <c r="D504" i="1"/>
  <c r="A505" i="1"/>
  <c r="B505" i="1"/>
  <c r="D505" i="1"/>
  <c r="A506" i="1"/>
  <c r="B506" i="1"/>
  <c r="D506" i="1"/>
  <c r="A507" i="1"/>
  <c r="B507" i="1"/>
  <c r="D507" i="1"/>
  <c r="A508" i="1"/>
  <c r="B508" i="1"/>
  <c r="D508" i="1"/>
  <c r="A509" i="1"/>
  <c r="B509" i="1"/>
  <c r="D509" i="1"/>
  <c r="A510" i="1"/>
  <c r="B510" i="1"/>
  <c r="D510" i="1"/>
  <c r="A511" i="1"/>
  <c r="B511" i="1"/>
  <c r="D511" i="1"/>
  <c r="A512" i="1"/>
  <c r="B512" i="1"/>
  <c r="D512" i="1"/>
  <c r="A513" i="1"/>
  <c r="B513" i="1"/>
  <c r="D513" i="1"/>
  <c r="A514" i="1"/>
  <c r="B514" i="1"/>
  <c r="D514" i="1"/>
  <c r="A515" i="1"/>
  <c r="B515" i="1"/>
  <c r="D515" i="1"/>
  <c r="A516" i="1"/>
  <c r="B516" i="1"/>
  <c r="D516" i="1"/>
  <c r="A517" i="1"/>
  <c r="B517" i="1"/>
  <c r="D517" i="1"/>
  <c r="A518" i="1"/>
  <c r="B518" i="1"/>
  <c r="D518" i="1"/>
  <c r="A519" i="1"/>
  <c r="B519" i="1"/>
  <c r="D519" i="1"/>
  <c r="A3346" i="1"/>
  <c r="B3346" i="1"/>
  <c r="D3346" i="1"/>
  <c r="A520" i="1"/>
  <c r="B520" i="1"/>
  <c r="D520" i="1"/>
  <c r="A521" i="1"/>
  <c r="B521" i="1"/>
  <c r="D521" i="1"/>
  <c r="A522" i="1"/>
  <c r="B522" i="1"/>
  <c r="D522" i="1"/>
  <c r="A523" i="1"/>
  <c r="B523" i="1"/>
  <c r="D523" i="1"/>
  <c r="A524" i="1"/>
  <c r="B524" i="1"/>
  <c r="D524" i="1"/>
  <c r="A525" i="1"/>
  <c r="B525" i="1"/>
  <c r="D525" i="1"/>
  <c r="A526" i="1"/>
  <c r="B526" i="1"/>
  <c r="D526" i="1"/>
  <c r="A527" i="1"/>
  <c r="B527" i="1"/>
  <c r="D527" i="1"/>
  <c r="A528" i="1"/>
  <c r="B528" i="1"/>
  <c r="D528" i="1"/>
  <c r="A529" i="1"/>
  <c r="B529" i="1"/>
  <c r="D529" i="1"/>
  <c r="A530" i="1"/>
  <c r="B530" i="1"/>
  <c r="D530" i="1"/>
  <c r="A9" i="1"/>
  <c r="B9" i="1"/>
  <c r="D9" i="1"/>
  <c r="A531" i="1"/>
  <c r="B531" i="1"/>
  <c r="D531" i="1"/>
  <c r="A3347" i="1"/>
  <c r="B3347" i="1"/>
  <c r="D3347" i="1"/>
  <c r="A3348" i="1"/>
  <c r="B3348" i="1"/>
  <c r="D3348" i="1"/>
  <c r="A3349" i="1"/>
  <c r="B3349" i="1"/>
  <c r="D3349" i="1"/>
  <c r="A3350" i="1"/>
  <c r="B3350" i="1"/>
  <c r="D3350" i="1"/>
  <c r="A3351" i="1"/>
  <c r="B3351" i="1"/>
  <c r="D3351" i="1"/>
  <c r="A3352" i="1"/>
  <c r="B3352" i="1"/>
  <c r="D3352" i="1"/>
  <c r="A3353" i="1"/>
  <c r="B3353" i="1"/>
  <c r="D3353" i="1"/>
  <c r="A3509" i="1"/>
  <c r="B3509" i="1"/>
  <c r="D3509" i="1"/>
  <c r="A10" i="1"/>
  <c r="B10" i="1"/>
  <c r="D10" i="1"/>
  <c r="A3354" i="1"/>
  <c r="B3354" i="1"/>
  <c r="D3354" i="1"/>
  <c r="A11" i="1"/>
  <c r="B11" i="1"/>
  <c r="D11" i="1"/>
  <c r="A532" i="1"/>
  <c r="B532" i="1"/>
  <c r="D532" i="1"/>
  <c r="A533" i="1"/>
  <c r="B533" i="1"/>
  <c r="D533" i="1"/>
  <c r="A3355" i="1"/>
  <c r="B3355" i="1"/>
  <c r="D3355" i="1"/>
  <c r="A3356" i="1"/>
  <c r="B3356" i="1"/>
  <c r="D3356" i="1"/>
  <c r="A534" i="1"/>
  <c r="B534" i="1"/>
  <c r="D534" i="1"/>
  <c r="A535" i="1"/>
  <c r="B535" i="1"/>
  <c r="D535" i="1"/>
  <c r="A536" i="1"/>
  <c r="B536" i="1"/>
  <c r="D536" i="1"/>
  <c r="A537" i="1"/>
  <c r="B537" i="1"/>
  <c r="D537" i="1"/>
  <c r="A538" i="1"/>
  <c r="B538" i="1"/>
  <c r="D538" i="1"/>
  <c r="A539" i="1"/>
  <c r="B539" i="1"/>
  <c r="D539" i="1"/>
  <c r="A540" i="1"/>
  <c r="B540" i="1"/>
  <c r="D540" i="1"/>
  <c r="A541" i="1"/>
  <c r="B541" i="1"/>
  <c r="D541" i="1"/>
  <c r="A542" i="1"/>
  <c r="B542" i="1"/>
  <c r="D542" i="1"/>
  <c r="A543" i="1"/>
  <c r="B543" i="1"/>
  <c r="D543" i="1"/>
  <c r="A544" i="1"/>
  <c r="B544" i="1"/>
  <c r="D544" i="1"/>
  <c r="A545" i="1"/>
  <c r="B545" i="1"/>
  <c r="D545" i="1"/>
  <c r="A546" i="1"/>
  <c r="B546" i="1"/>
  <c r="D546" i="1"/>
  <c r="A547" i="1"/>
  <c r="B547" i="1"/>
  <c r="D547" i="1"/>
  <c r="A548" i="1"/>
  <c r="B548" i="1"/>
  <c r="D548" i="1"/>
  <c r="A549" i="1"/>
  <c r="B549" i="1"/>
  <c r="D549" i="1"/>
  <c r="A550" i="1"/>
  <c r="B550" i="1"/>
  <c r="D550" i="1"/>
  <c r="A551" i="1"/>
  <c r="B551" i="1"/>
  <c r="D551" i="1"/>
  <c r="A552" i="1"/>
  <c r="B552" i="1"/>
  <c r="D552" i="1"/>
  <c r="A553" i="1"/>
  <c r="B553" i="1"/>
  <c r="D553" i="1"/>
  <c r="A554" i="1"/>
  <c r="B554" i="1"/>
  <c r="D554" i="1"/>
  <c r="A555" i="1"/>
  <c r="B555" i="1"/>
  <c r="D555" i="1"/>
  <c r="A556" i="1"/>
  <c r="B556" i="1"/>
  <c r="D556" i="1"/>
  <c r="A557" i="1"/>
  <c r="B557" i="1"/>
  <c r="D557" i="1"/>
  <c r="A558" i="1"/>
  <c r="B558" i="1"/>
  <c r="D558" i="1"/>
  <c r="A559" i="1"/>
  <c r="B559" i="1"/>
  <c r="D559" i="1"/>
  <c r="A560" i="1"/>
  <c r="B560" i="1"/>
  <c r="D560" i="1"/>
  <c r="A561" i="1"/>
  <c r="B561" i="1"/>
  <c r="D561" i="1"/>
  <c r="A562" i="1"/>
  <c r="B562" i="1"/>
  <c r="D562" i="1"/>
  <c r="A563" i="1"/>
  <c r="B563" i="1"/>
  <c r="D563" i="1"/>
  <c r="A564" i="1"/>
  <c r="B564" i="1"/>
  <c r="D564" i="1"/>
  <c r="A565" i="1"/>
  <c r="B565" i="1"/>
  <c r="D565" i="1"/>
  <c r="A566" i="1"/>
  <c r="B566" i="1"/>
  <c r="D566" i="1"/>
  <c r="A567" i="1"/>
  <c r="B567" i="1"/>
  <c r="D567" i="1"/>
  <c r="A568" i="1"/>
  <c r="B568" i="1"/>
  <c r="D568" i="1"/>
  <c r="A569" i="1"/>
  <c r="B569" i="1"/>
  <c r="D569" i="1"/>
  <c r="A570" i="1"/>
  <c r="B570" i="1"/>
  <c r="D570" i="1"/>
  <c r="A571" i="1"/>
  <c r="B571" i="1"/>
  <c r="D571" i="1"/>
  <c r="A572" i="1"/>
  <c r="B572" i="1"/>
  <c r="D572" i="1"/>
  <c r="A573" i="1"/>
  <c r="B573" i="1"/>
  <c r="D573" i="1"/>
  <c r="A574" i="1"/>
  <c r="B574" i="1"/>
  <c r="D574" i="1"/>
  <c r="A575" i="1"/>
  <c r="B575" i="1"/>
  <c r="D575" i="1"/>
  <c r="A576" i="1"/>
  <c r="B576" i="1"/>
  <c r="D576" i="1"/>
  <c r="A577" i="1"/>
  <c r="B577" i="1"/>
  <c r="D577" i="1"/>
  <c r="A578" i="1"/>
  <c r="B578" i="1"/>
  <c r="D578" i="1"/>
  <c r="A579" i="1"/>
  <c r="B579" i="1"/>
  <c r="D579" i="1"/>
  <c r="A580" i="1"/>
  <c r="B580" i="1"/>
  <c r="D580" i="1"/>
  <c r="A581" i="1"/>
  <c r="B581" i="1"/>
  <c r="D581" i="1"/>
  <c r="A582" i="1"/>
  <c r="B582" i="1"/>
  <c r="D582" i="1"/>
  <c r="A583" i="1"/>
  <c r="B583" i="1"/>
  <c r="D583" i="1"/>
  <c r="A584" i="1"/>
  <c r="B584" i="1"/>
  <c r="D584" i="1"/>
  <c r="A585" i="1"/>
  <c r="B585" i="1"/>
  <c r="D585" i="1"/>
  <c r="A586" i="1"/>
  <c r="B586" i="1"/>
  <c r="D586" i="1"/>
  <c r="A587" i="1"/>
  <c r="B587" i="1"/>
  <c r="D587" i="1"/>
  <c r="A588" i="1"/>
  <c r="B588" i="1"/>
  <c r="D588" i="1"/>
  <c r="A589" i="1"/>
  <c r="B589" i="1"/>
  <c r="D589" i="1"/>
  <c r="A590" i="1"/>
  <c r="B590" i="1"/>
  <c r="D590" i="1"/>
  <c r="A591" i="1"/>
  <c r="B591" i="1"/>
  <c r="D591" i="1"/>
  <c r="A592" i="1"/>
  <c r="B592" i="1"/>
  <c r="D592" i="1"/>
  <c r="A593" i="1"/>
  <c r="B593" i="1"/>
  <c r="D593" i="1"/>
  <c r="A594" i="1"/>
  <c r="B594" i="1"/>
  <c r="D594" i="1"/>
  <c r="A3357" i="1"/>
  <c r="B3357" i="1"/>
  <c r="D3357" i="1"/>
  <c r="A595" i="1"/>
  <c r="B595" i="1"/>
  <c r="D595" i="1"/>
  <c r="A596" i="1"/>
  <c r="B596" i="1"/>
  <c r="D596" i="1"/>
  <c r="A597" i="1"/>
  <c r="B597" i="1"/>
  <c r="D597" i="1"/>
  <c r="A598" i="1"/>
  <c r="B598" i="1"/>
  <c r="D598" i="1"/>
  <c r="A599" i="1"/>
  <c r="B599" i="1"/>
  <c r="D599" i="1"/>
  <c r="A600" i="1"/>
  <c r="B600" i="1"/>
  <c r="D600" i="1"/>
  <c r="A601" i="1"/>
  <c r="B601" i="1"/>
  <c r="D601" i="1"/>
  <c r="A602" i="1"/>
  <c r="B602" i="1"/>
  <c r="D602" i="1"/>
  <c r="A603" i="1"/>
  <c r="B603" i="1"/>
  <c r="D603" i="1"/>
  <c r="A604" i="1"/>
  <c r="B604" i="1"/>
  <c r="D604" i="1"/>
  <c r="A605" i="1"/>
  <c r="B605" i="1"/>
  <c r="D605" i="1"/>
  <c r="A606" i="1"/>
  <c r="B606" i="1"/>
  <c r="D606" i="1"/>
  <c r="A607" i="1"/>
  <c r="B607" i="1"/>
  <c r="D607" i="1"/>
  <c r="A608" i="1"/>
  <c r="B608" i="1"/>
  <c r="D608" i="1"/>
  <c r="A12" i="1"/>
  <c r="B12" i="1"/>
  <c r="D12" i="1"/>
  <c r="A609" i="1"/>
  <c r="B609" i="1"/>
  <c r="D609" i="1"/>
  <c r="A610" i="1"/>
  <c r="B610" i="1"/>
  <c r="D610" i="1"/>
  <c r="A611" i="1"/>
  <c r="B611" i="1"/>
  <c r="D611" i="1"/>
  <c r="A612" i="1"/>
  <c r="B612" i="1"/>
  <c r="D612" i="1"/>
  <c r="A613" i="1"/>
  <c r="B613" i="1"/>
  <c r="D613" i="1"/>
  <c r="A614" i="1"/>
  <c r="B614" i="1"/>
  <c r="D614" i="1"/>
  <c r="A615" i="1"/>
  <c r="B615" i="1"/>
  <c r="D615" i="1"/>
  <c r="A616" i="1"/>
  <c r="B616" i="1"/>
  <c r="D616" i="1"/>
  <c r="A617" i="1"/>
  <c r="B617" i="1"/>
  <c r="D617" i="1"/>
  <c r="A618" i="1"/>
  <c r="B618" i="1"/>
  <c r="D618" i="1"/>
  <c r="A619" i="1"/>
  <c r="B619" i="1"/>
  <c r="D619" i="1"/>
  <c r="A620" i="1"/>
  <c r="B620" i="1"/>
  <c r="D620" i="1"/>
  <c r="A621" i="1"/>
  <c r="B621" i="1"/>
  <c r="D621" i="1"/>
  <c r="A622" i="1"/>
  <c r="B622" i="1"/>
  <c r="D622" i="1"/>
  <c r="A623" i="1"/>
  <c r="B623" i="1"/>
  <c r="D623" i="1"/>
  <c r="A624" i="1"/>
  <c r="B624" i="1"/>
  <c r="D624" i="1"/>
  <c r="A625" i="1"/>
  <c r="B625" i="1"/>
  <c r="D625" i="1"/>
  <c r="A626" i="1"/>
  <c r="B626" i="1"/>
  <c r="D626" i="1"/>
  <c r="A627" i="1"/>
  <c r="B627" i="1"/>
  <c r="D627" i="1"/>
  <c r="A628" i="1"/>
  <c r="B628" i="1"/>
  <c r="D628" i="1"/>
  <c r="A629" i="1"/>
  <c r="B629" i="1"/>
  <c r="D629" i="1"/>
  <c r="A630" i="1"/>
  <c r="B630" i="1"/>
  <c r="D630" i="1"/>
  <c r="A631" i="1"/>
  <c r="B631" i="1"/>
  <c r="D631" i="1"/>
  <c r="A632" i="1"/>
  <c r="B632" i="1"/>
  <c r="D632" i="1"/>
  <c r="A633" i="1"/>
  <c r="B633" i="1"/>
  <c r="D633" i="1"/>
  <c r="A634" i="1"/>
  <c r="B634" i="1"/>
  <c r="D634" i="1"/>
  <c r="A635" i="1"/>
  <c r="B635" i="1"/>
  <c r="D635" i="1"/>
  <c r="A636" i="1"/>
  <c r="B636" i="1"/>
  <c r="D636" i="1"/>
  <c r="A637" i="1"/>
  <c r="B637" i="1"/>
  <c r="D637" i="1"/>
  <c r="A638" i="1"/>
  <c r="B638" i="1"/>
  <c r="D638" i="1"/>
  <c r="A639" i="1"/>
  <c r="B639" i="1"/>
  <c r="D639" i="1"/>
  <c r="A640" i="1"/>
  <c r="B640" i="1"/>
  <c r="D640" i="1"/>
  <c r="A641" i="1"/>
  <c r="B641" i="1"/>
  <c r="D641" i="1"/>
  <c r="A642" i="1"/>
  <c r="B642" i="1"/>
  <c r="D642" i="1"/>
  <c r="A643" i="1"/>
  <c r="B643" i="1"/>
  <c r="D643" i="1"/>
  <c r="A644" i="1"/>
  <c r="B644" i="1"/>
  <c r="D644" i="1"/>
  <c r="A645" i="1"/>
  <c r="B645" i="1"/>
  <c r="D645" i="1"/>
  <c r="A646" i="1"/>
  <c r="B646" i="1"/>
  <c r="D646" i="1"/>
  <c r="A647" i="1"/>
  <c r="B647" i="1"/>
  <c r="D647" i="1"/>
  <c r="A648" i="1"/>
  <c r="B648" i="1"/>
  <c r="D648" i="1"/>
  <c r="A649" i="1"/>
  <c r="B649" i="1"/>
  <c r="D649" i="1"/>
  <c r="A650" i="1"/>
  <c r="B650" i="1"/>
  <c r="D650" i="1"/>
  <c r="A651" i="1"/>
  <c r="B651" i="1"/>
  <c r="D651" i="1"/>
  <c r="A652" i="1"/>
  <c r="B652" i="1"/>
  <c r="D652" i="1"/>
  <c r="A653" i="1"/>
  <c r="B653" i="1"/>
  <c r="D653" i="1"/>
  <c r="A654" i="1"/>
  <c r="B654" i="1"/>
  <c r="D654" i="1"/>
  <c r="A3530" i="1"/>
  <c r="B3530" i="1"/>
  <c r="D3530" i="1"/>
  <c r="A655" i="1"/>
  <c r="B655" i="1"/>
  <c r="D655" i="1"/>
  <c r="A3531" i="1"/>
  <c r="B3531" i="1"/>
  <c r="D3531" i="1"/>
  <c r="A656" i="1"/>
  <c r="B656" i="1"/>
  <c r="D656" i="1"/>
  <c r="A657" i="1"/>
  <c r="B657" i="1"/>
  <c r="D657" i="1"/>
  <c r="A658" i="1"/>
  <c r="B658" i="1"/>
  <c r="D658" i="1"/>
  <c r="A3532" i="1"/>
  <c r="B3532" i="1"/>
  <c r="D3532" i="1"/>
  <c r="A659" i="1"/>
  <c r="B659" i="1"/>
  <c r="D659" i="1"/>
  <c r="A660" i="1"/>
  <c r="B660" i="1"/>
  <c r="D660" i="1"/>
  <c r="A661" i="1"/>
  <c r="B661" i="1"/>
  <c r="D661" i="1"/>
  <c r="A662" i="1"/>
  <c r="B662" i="1"/>
  <c r="D662" i="1"/>
  <c r="A3358" i="1"/>
  <c r="B3358" i="1"/>
  <c r="D3358" i="1"/>
  <c r="A663" i="1"/>
  <c r="B663" i="1"/>
  <c r="D663" i="1"/>
  <c r="A3510" i="1"/>
  <c r="B3510" i="1"/>
  <c r="D3510" i="1"/>
  <c r="A3511" i="1"/>
  <c r="B3511" i="1"/>
  <c r="D3511" i="1"/>
  <c r="A3512" i="1"/>
  <c r="B3512" i="1"/>
  <c r="D3512" i="1"/>
  <c r="A664" i="1"/>
  <c r="B664" i="1"/>
  <c r="D664" i="1"/>
  <c r="A665" i="1"/>
  <c r="B665" i="1"/>
  <c r="D665" i="1"/>
  <c r="A666" i="1"/>
  <c r="B666" i="1"/>
  <c r="D666" i="1"/>
  <c r="A667" i="1"/>
  <c r="B667" i="1"/>
  <c r="D667" i="1"/>
  <c r="A668" i="1"/>
  <c r="B668" i="1"/>
  <c r="D668" i="1"/>
  <c r="A669" i="1"/>
  <c r="B669" i="1"/>
  <c r="D669" i="1"/>
  <c r="A3359" i="1"/>
  <c r="B3359" i="1"/>
  <c r="D3359" i="1"/>
  <c r="A670" i="1"/>
  <c r="B670" i="1"/>
  <c r="D670" i="1"/>
  <c r="A13" i="1"/>
  <c r="B13" i="1"/>
  <c r="D13" i="1"/>
  <c r="A671" i="1"/>
  <c r="B671" i="1"/>
  <c r="D671" i="1"/>
  <c r="A672" i="1"/>
  <c r="B672" i="1"/>
  <c r="D672" i="1"/>
  <c r="A673" i="1"/>
  <c r="B673" i="1"/>
  <c r="D673" i="1"/>
  <c r="A674" i="1"/>
  <c r="B674" i="1"/>
  <c r="D674" i="1"/>
  <c r="A675" i="1"/>
  <c r="B675" i="1"/>
  <c r="D675" i="1"/>
  <c r="A676" i="1"/>
  <c r="B676" i="1"/>
  <c r="D676" i="1"/>
  <c r="A677" i="1"/>
  <c r="B677" i="1"/>
  <c r="D677" i="1"/>
  <c r="A678" i="1"/>
  <c r="B678" i="1"/>
  <c r="D678" i="1"/>
  <c r="A679" i="1"/>
  <c r="B679" i="1"/>
  <c r="D679" i="1"/>
  <c r="A680" i="1"/>
  <c r="B680" i="1"/>
  <c r="D680" i="1"/>
  <c r="A681" i="1"/>
  <c r="B681" i="1"/>
  <c r="D681" i="1"/>
  <c r="A682" i="1"/>
  <c r="B682" i="1"/>
  <c r="D682" i="1"/>
  <c r="A683" i="1"/>
  <c r="B683" i="1"/>
  <c r="D683" i="1"/>
  <c r="A684" i="1"/>
  <c r="B684" i="1"/>
  <c r="D684" i="1"/>
  <c r="A3360" i="1"/>
  <c r="B3360" i="1"/>
  <c r="D3360" i="1"/>
  <c r="A3361" i="1"/>
  <c r="B3361" i="1"/>
  <c r="D3361" i="1"/>
  <c r="A3362" i="1"/>
  <c r="B3362" i="1"/>
  <c r="D3362" i="1"/>
  <c r="A685" i="1"/>
  <c r="B685" i="1"/>
  <c r="D685" i="1"/>
  <c r="A686" i="1"/>
  <c r="B686" i="1"/>
  <c r="D686" i="1"/>
  <c r="A687" i="1"/>
  <c r="B687" i="1"/>
  <c r="D687" i="1"/>
  <c r="A688" i="1"/>
  <c r="B688" i="1"/>
  <c r="D688" i="1"/>
  <c r="A689" i="1"/>
  <c r="B689" i="1"/>
  <c r="D689" i="1"/>
  <c r="A690" i="1"/>
  <c r="B690" i="1"/>
  <c r="D690" i="1"/>
  <c r="A691" i="1"/>
  <c r="B691" i="1"/>
  <c r="D691" i="1"/>
  <c r="A692" i="1"/>
  <c r="B692" i="1"/>
  <c r="D692" i="1"/>
  <c r="A693" i="1"/>
  <c r="B693" i="1"/>
  <c r="D693" i="1"/>
  <c r="A694" i="1"/>
  <c r="B694" i="1"/>
  <c r="D694" i="1"/>
  <c r="A3363" i="1"/>
  <c r="B3363" i="1"/>
  <c r="D3363" i="1"/>
  <c r="A695" i="1"/>
  <c r="B695" i="1"/>
  <c r="D695" i="1"/>
  <c r="A696" i="1"/>
  <c r="B696" i="1"/>
  <c r="D696" i="1"/>
  <c r="A697" i="1"/>
  <c r="B697" i="1"/>
  <c r="D697" i="1"/>
  <c r="A698" i="1"/>
  <c r="B698" i="1"/>
  <c r="D698" i="1"/>
  <c r="A699" i="1"/>
  <c r="B699" i="1"/>
  <c r="D699" i="1"/>
  <c r="A700" i="1"/>
  <c r="B700" i="1"/>
  <c r="D700" i="1"/>
  <c r="A701" i="1"/>
  <c r="B701" i="1"/>
  <c r="D701" i="1"/>
  <c r="A702" i="1"/>
  <c r="B702" i="1"/>
  <c r="D702" i="1"/>
  <c r="A703" i="1"/>
  <c r="B703" i="1"/>
  <c r="D703" i="1"/>
  <c r="A704" i="1"/>
  <c r="B704" i="1"/>
  <c r="D704" i="1"/>
  <c r="A705" i="1"/>
  <c r="B705" i="1"/>
  <c r="D705" i="1"/>
  <c r="A3364" i="1"/>
  <c r="B3364" i="1"/>
  <c r="D3364" i="1"/>
  <c r="A3365" i="1"/>
  <c r="B3365" i="1"/>
  <c r="D3365" i="1"/>
  <c r="A706" i="1"/>
  <c r="B706" i="1"/>
  <c r="D706" i="1"/>
  <c r="A3366" i="1"/>
  <c r="B3366" i="1"/>
  <c r="D3366" i="1"/>
  <c r="A3367" i="1"/>
  <c r="B3367" i="1"/>
  <c r="D3367" i="1"/>
  <c r="A707" i="1"/>
  <c r="B707" i="1"/>
  <c r="D707" i="1"/>
  <c r="A708" i="1"/>
  <c r="B708" i="1"/>
  <c r="D708" i="1"/>
  <c r="A709" i="1"/>
  <c r="B709" i="1"/>
  <c r="D709" i="1"/>
  <c r="A710" i="1"/>
  <c r="B710" i="1"/>
  <c r="D710" i="1"/>
  <c r="A711" i="1"/>
  <c r="B711" i="1"/>
  <c r="D711" i="1"/>
  <c r="A712" i="1"/>
  <c r="B712" i="1"/>
  <c r="D712" i="1"/>
  <c r="A713" i="1"/>
  <c r="B713" i="1"/>
  <c r="D713" i="1"/>
  <c r="A714" i="1"/>
  <c r="B714" i="1"/>
  <c r="D714" i="1"/>
  <c r="A715" i="1"/>
  <c r="B715" i="1"/>
  <c r="D715" i="1"/>
  <c r="A716" i="1"/>
  <c r="B716" i="1"/>
  <c r="D716" i="1"/>
  <c r="A717" i="1"/>
  <c r="B717" i="1"/>
  <c r="D717" i="1"/>
  <c r="A718" i="1"/>
  <c r="B718" i="1"/>
  <c r="D718" i="1"/>
  <c r="A719" i="1"/>
  <c r="B719" i="1"/>
  <c r="D719" i="1"/>
  <c r="A720" i="1"/>
  <c r="B720" i="1"/>
  <c r="D720" i="1"/>
  <c r="A721" i="1"/>
  <c r="B721" i="1"/>
  <c r="D721" i="1"/>
  <c r="A722" i="1"/>
  <c r="B722" i="1"/>
  <c r="D722" i="1"/>
  <c r="A723" i="1"/>
  <c r="B723" i="1"/>
  <c r="D723" i="1"/>
  <c r="A724" i="1"/>
  <c r="B724" i="1"/>
  <c r="D724" i="1"/>
  <c r="A725" i="1"/>
  <c r="B725" i="1"/>
  <c r="D725" i="1"/>
  <c r="A726" i="1"/>
  <c r="B726" i="1"/>
  <c r="D726" i="1"/>
  <c r="A727" i="1"/>
  <c r="B727" i="1"/>
  <c r="D727" i="1"/>
  <c r="A728" i="1"/>
  <c r="B728" i="1"/>
  <c r="D728" i="1"/>
  <c r="A729" i="1"/>
  <c r="B729" i="1"/>
  <c r="D729" i="1"/>
  <c r="A730" i="1"/>
  <c r="B730" i="1"/>
  <c r="D730" i="1"/>
  <c r="A731" i="1"/>
  <c r="B731" i="1"/>
  <c r="D731" i="1"/>
  <c r="A732" i="1"/>
  <c r="B732" i="1"/>
  <c r="D732" i="1"/>
  <c r="A733" i="1"/>
  <c r="B733" i="1"/>
  <c r="D733" i="1"/>
  <c r="A734" i="1"/>
  <c r="B734" i="1"/>
  <c r="D734" i="1"/>
  <c r="A735" i="1"/>
  <c r="B735" i="1"/>
  <c r="D735" i="1"/>
  <c r="A736" i="1"/>
  <c r="B736" i="1"/>
  <c r="D736" i="1"/>
  <c r="A3368" i="1"/>
  <c r="B3368" i="1"/>
  <c r="D3368" i="1"/>
  <c r="A737" i="1"/>
  <c r="B737" i="1"/>
  <c r="D737" i="1"/>
  <c r="A738" i="1"/>
  <c r="B738" i="1"/>
  <c r="D738" i="1"/>
  <c r="A3369" i="1"/>
  <c r="B3369" i="1"/>
  <c r="D3369" i="1"/>
  <c r="A739" i="1"/>
  <c r="B739" i="1"/>
  <c r="D739" i="1"/>
  <c r="A740" i="1"/>
  <c r="B740" i="1"/>
  <c r="D740" i="1"/>
  <c r="A741" i="1"/>
  <c r="B741" i="1"/>
  <c r="D741" i="1"/>
  <c r="A742" i="1"/>
  <c r="B742" i="1"/>
  <c r="D742" i="1"/>
  <c r="A743" i="1"/>
  <c r="B743" i="1"/>
  <c r="D743" i="1"/>
  <c r="A744" i="1"/>
  <c r="B744" i="1"/>
  <c r="D744" i="1"/>
  <c r="A745" i="1"/>
  <c r="B745" i="1"/>
  <c r="D745" i="1"/>
  <c r="A3370" i="1"/>
  <c r="B3370" i="1"/>
  <c r="D3370" i="1"/>
  <c r="A3513" i="1"/>
  <c r="B3513" i="1"/>
  <c r="D3513" i="1"/>
  <c r="A3533" i="1"/>
  <c r="B3533" i="1"/>
  <c r="D3533" i="1"/>
  <c r="A3371" i="1"/>
  <c r="B3371" i="1"/>
  <c r="D3371" i="1"/>
  <c r="A14" i="1"/>
  <c r="B14" i="1"/>
  <c r="D14" i="1"/>
  <c r="A3372" i="1"/>
  <c r="B3372" i="1"/>
  <c r="D3372" i="1"/>
  <c r="A3373" i="1"/>
  <c r="B3373" i="1"/>
  <c r="D3373" i="1"/>
  <c r="A746" i="1"/>
  <c r="B746" i="1"/>
  <c r="D746" i="1"/>
  <c r="A747" i="1"/>
  <c r="B747" i="1"/>
  <c r="D747" i="1"/>
  <c r="A3374" i="1"/>
  <c r="B3374" i="1"/>
  <c r="D3374" i="1"/>
  <c r="A3534" i="1"/>
  <c r="B3534" i="1"/>
  <c r="D3534" i="1"/>
  <c r="A15" i="1"/>
  <c r="B15" i="1"/>
  <c r="D15" i="1"/>
  <c r="A16" i="1"/>
  <c r="B16" i="1"/>
  <c r="D16" i="1"/>
  <c r="A3514" i="1"/>
  <c r="B3514" i="1"/>
  <c r="D3514" i="1"/>
  <c r="A748" i="1"/>
  <c r="B748" i="1"/>
  <c r="D748" i="1"/>
  <c r="A749" i="1"/>
  <c r="B749" i="1"/>
  <c r="D749" i="1"/>
  <c r="A750" i="1"/>
  <c r="B750" i="1"/>
  <c r="D750" i="1"/>
  <c r="A751" i="1"/>
  <c r="B751" i="1"/>
  <c r="D751" i="1"/>
  <c r="A752" i="1"/>
  <c r="B752" i="1"/>
  <c r="D752" i="1"/>
  <c r="A753" i="1"/>
  <c r="B753" i="1"/>
  <c r="D753" i="1"/>
  <c r="A754" i="1"/>
  <c r="B754" i="1"/>
  <c r="D754" i="1"/>
  <c r="A755" i="1"/>
  <c r="B755" i="1"/>
  <c r="D755" i="1"/>
  <c r="A756" i="1"/>
  <c r="B756" i="1"/>
  <c r="D756" i="1"/>
  <c r="A757" i="1"/>
  <c r="B757" i="1"/>
  <c r="D757" i="1"/>
  <c r="A758" i="1"/>
  <c r="B758" i="1"/>
  <c r="D758" i="1"/>
  <c r="A759" i="1"/>
  <c r="B759" i="1"/>
  <c r="D759" i="1"/>
  <c r="A760" i="1"/>
  <c r="B760" i="1"/>
  <c r="D760" i="1"/>
  <c r="A761" i="1"/>
  <c r="B761" i="1"/>
  <c r="D761" i="1"/>
  <c r="A762" i="1"/>
  <c r="B762" i="1"/>
  <c r="D762" i="1"/>
  <c r="A763" i="1"/>
  <c r="B763" i="1"/>
  <c r="D763" i="1"/>
  <c r="A764" i="1"/>
  <c r="B764" i="1"/>
  <c r="D764" i="1"/>
  <c r="A3535" i="1"/>
  <c r="B3535" i="1"/>
  <c r="D3535" i="1"/>
  <c r="A765" i="1"/>
  <c r="B765" i="1"/>
  <c r="D765" i="1"/>
  <c r="A766" i="1"/>
  <c r="B766" i="1"/>
  <c r="D766" i="1"/>
  <c r="A767" i="1"/>
  <c r="B767" i="1"/>
  <c r="D767" i="1"/>
  <c r="A768" i="1"/>
  <c r="B768" i="1"/>
  <c r="D768" i="1"/>
  <c r="A769" i="1"/>
  <c r="B769" i="1"/>
  <c r="D769" i="1"/>
  <c r="A770" i="1"/>
  <c r="B770" i="1"/>
  <c r="D770" i="1"/>
  <c r="A771" i="1"/>
  <c r="B771" i="1"/>
  <c r="D771" i="1"/>
  <c r="A772" i="1"/>
  <c r="B772" i="1"/>
  <c r="D772" i="1"/>
  <c r="A773" i="1"/>
  <c r="B773" i="1"/>
  <c r="D773" i="1"/>
  <c r="A774" i="1"/>
  <c r="B774" i="1"/>
  <c r="D774" i="1"/>
  <c r="A775" i="1"/>
  <c r="B775" i="1"/>
  <c r="D775" i="1"/>
  <c r="A776" i="1"/>
  <c r="B776" i="1"/>
  <c r="D776" i="1"/>
  <c r="A777" i="1"/>
  <c r="B777" i="1"/>
  <c r="D777" i="1"/>
  <c r="A778" i="1"/>
  <c r="B778" i="1"/>
  <c r="D778" i="1"/>
  <c r="A779" i="1"/>
  <c r="B779" i="1"/>
  <c r="D779" i="1"/>
  <c r="A780" i="1"/>
  <c r="B780" i="1"/>
  <c r="D780" i="1"/>
  <c r="A781" i="1"/>
  <c r="B781" i="1"/>
  <c r="D781" i="1"/>
  <c r="A782" i="1"/>
  <c r="B782" i="1"/>
  <c r="D782" i="1"/>
  <c r="A783" i="1"/>
  <c r="B783" i="1"/>
  <c r="D783" i="1"/>
  <c r="A784" i="1"/>
  <c r="B784" i="1"/>
  <c r="D784" i="1"/>
  <c r="A785" i="1"/>
  <c r="B785" i="1"/>
  <c r="D785" i="1"/>
  <c r="A786" i="1"/>
  <c r="B786" i="1"/>
  <c r="D786" i="1"/>
  <c r="A787" i="1"/>
  <c r="B787" i="1"/>
  <c r="D787" i="1"/>
  <c r="A788" i="1"/>
  <c r="B788" i="1"/>
  <c r="D788" i="1"/>
  <c r="A789" i="1"/>
  <c r="B789" i="1"/>
  <c r="D789" i="1"/>
  <c r="A790" i="1"/>
  <c r="B790" i="1"/>
  <c r="D790" i="1"/>
  <c r="A791" i="1"/>
  <c r="B791" i="1"/>
  <c r="D791" i="1"/>
  <c r="A792" i="1"/>
  <c r="B792" i="1"/>
  <c r="D792" i="1"/>
  <c r="A793" i="1"/>
  <c r="B793" i="1"/>
  <c r="D793" i="1"/>
  <c r="A794" i="1"/>
  <c r="B794" i="1"/>
  <c r="D794" i="1"/>
  <c r="A795" i="1"/>
  <c r="B795" i="1"/>
  <c r="D795" i="1"/>
  <c r="A796" i="1"/>
  <c r="B796" i="1"/>
  <c r="D796" i="1"/>
  <c r="A797" i="1"/>
  <c r="B797" i="1"/>
  <c r="D797" i="1"/>
  <c r="A798" i="1"/>
  <c r="B798" i="1"/>
  <c r="D798" i="1"/>
  <c r="A799" i="1"/>
  <c r="B799" i="1"/>
  <c r="D799" i="1"/>
  <c r="A800" i="1"/>
  <c r="B800" i="1"/>
  <c r="D800" i="1"/>
  <c r="A801" i="1"/>
  <c r="B801" i="1"/>
  <c r="D801" i="1"/>
  <c r="A802" i="1"/>
  <c r="B802" i="1"/>
  <c r="D802" i="1"/>
  <c r="A803" i="1"/>
  <c r="B803" i="1"/>
  <c r="D803" i="1"/>
  <c r="A804" i="1"/>
  <c r="B804" i="1"/>
  <c r="D804" i="1"/>
  <c r="A805" i="1"/>
  <c r="B805" i="1"/>
  <c r="D805" i="1"/>
  <c r="A806" i="1"/>
  <c r="B806" i="1"/>
  <c r="D806" i="1"/>
  <c r="A807" i="1"/>
  <c r="B807" i="1"/>
  <c r="D807" i="1"/>
  <c r="A808" i="1"/>
  <c r="B808" i="1"/>
  <c r="D808" i="1"/>
  <c r="A809" i="1"/>
  <c r="B809" i="1"/>
  <c r="D809" i="1"/>
  <c r="A810" i="1"/>
  <c r="B810" i="1"/>
  <c r="D810" i="1"/>
  <c r="A811" i="1"/>
  <c r="B811" i="1"/>
  <c r="D811" i="1"/>
  <c r="A812" i="1"/>
  <c r="B812" i="1"/>
  <c r="D812" i="1"/>
  <c r="A813" i="1"/>
  <c r="B813" i="1"/>
  <c r="D813" i="1"/>
  <c r="A814" i="1"/>
  <c r="B814" i="1"/>
  <c r="D814" i="1"/>
  <c r="A815" i="1"/>
  <c r="B815" i="1"/>
  <c r="D815" i="1"/>
  <c r="A816" i="1"/>
  <c r="B816" i="1"/>
  <c r="D816" i="1"/>
  <c r="A817" i="1"/>
  <c r="B817" i="1"/>
  <c r="D817" i="1"/>
  <c r="A818" i="1"/>
  <c r="B818" i="1"/>
  <c r="D818" i="1"/>
  <c r="A819" i="1"/>
  <c r="B819" i="1"/>
  <c r="D819" i="1"/>
  <c r="A820" i="1"/>
  <c r="B820" i="1"/>
  <c r="D820" i="1"/>
  <c r="A821" i="1"/>
  <c r="B821" i="1"/>
  <c r="D821" i="1"/>
  <c r="A822" i="1"/>
  <c r="B822" i="1"/>
  <c r="D822" i="1"/>
  <c r="A823" i="1"/>
  <c r="B823" i="1"/>
  <c r="D823" i="1"/>
  <c r="A824" i="1"/>
  <c r="B824" i="1"/>
  <c r="D824" i="1"/>
  <c r="A825" i="1"/>
  <c r="B825" i="1"/>
  <c r="D825" i="1"/>
  <c r="A826" i="1"/>
  <c r="B826" i="1"/>
  <c r="D826" i="1"/>
  <c r="A827" i="1"/>
  <c r="B827" i="1"/>
  <c r="D827" i="1"/>
  <c r="A828" i="1"/>
  <c r="B828" i="1"/>
  <c r="D828" i="1"/>
  <c r="A829" i="1"/>
  <c r="B829" i="1"/>
  <c r="D829" i="1"/>
  <c r="A830" i="1"/>
  <c r="B830" i="1"/>
  <c r="D830" i="1"/>
  <c r="A831" i="1"/>
  <c r="B831" i="1"/>
  <c r="D831" i="1"/>
  <c r="A832" i="1"/>
  <c r="B832" i="1"/>
  <c r="D832" i="1"/>
  <c r="A833" i="1"/>
  <c r="B833" i="1"/>
  <c r="D833" i="1"/>
  <c r="A834" i="1"/>
  <c r="B834" i="1"/>
  <c r="D834" i="1"/>
  <c r="A835" i="1"/>
  <c r="B835" i="1"/>
  <c r="D835" i="1"/>
  <c r="A836" i="1"/>
  <c r="B836" i="1"/>
  <c r="D836" i="1"/>
  <c r="A837" i="1"/>
  <c r="B837" i="1"/>
  <c r="D837" i="1"/>
  <c r="A838" i="1"/>
  <c r="B838" i="1"/>
  <c r="D838" i="1"/>
  <c r="A839" i="1"/>
  <c r="B839" i="1"/>
  <c r="D839" i="1"/>
  <c r="A840" i="1"/>
  <c r="B840" i="1"/>
  <c r="D840" i="1"/>
  <c r="A841" i="1"/>
  <c r="B841" i="1"/>
  <c r="D841" i="1"/>
  <c r="A842" i="1"/>
  <c r="B842" i="1"/>
  <c r="D842" i="1"/>
  <c r="A843" i="1"/>
  <c r="B843" i="1"/>
  <c r="D843" i="1"/>
  <c r="A844" i="1"/>
  <c r="B844" i="1"/>
  <c r="D844" i="1"/>
  <c r="A845" i="1"/>
  <c r="B845" i="1"/>
  <c r="D845" i="1"/>
  <c r="A846" i="1"/>
  <c r="B846" i="1"/>
  <c r="D846" i="1"/>
  <c r="A847" i="1"/>
  <c r="B847" i="1"/>
  <c r="D847" i="1"/>
  <c r="A848" i="1"/>
  <c r="B848" i="1"/>
  <c r="D848" i="1"/>
  <c r="A849" i="1"/>
  <c r="B849" i="1"/>
  <c r="D849" i="1"/>
  <c r="A850" i="1"/>
  <c r="B850" i="1"/>
  <c r="D850" i="1"/>
  <c r="A851" i="1"/>
  <c r="B851" i="1"/>
  <c r="D851" i="1"/>
  <c r="A852" i="1"/>
  <c r="B852" i="1"/>
  <c r="D852" i="1"/>
  <c r="A853" i="1"/>
  <c r="B853" i="1"/>
  <c r="D853" i="1"/>
  <c r="A854" i="1"/>
  <c r="B854" i="1"/>
  <c r="D854" i="1"/>
  <c r="A855" i="1"/>
  <c r="B855" i="1"/>
  <c r="D855" i="1"/>
  <c r="A856" i="1"/>
  <c r="B856" i="1"/>
  <c r="D856" i="1"/>
  <c r="A857" i="1"/>
  <c r="B857" i="1"/>
  <c r="D857" i="1"/>
  <c r="A858" i="1"/>
  <c r="B858" i="1"/>
  <c r="D858" i="1"/>
  <c r="A859" i="1"/>
  <c r="B859" i="1"/>
  <c r="D859" i="1"/>
  <c r="A860" i="1"/>
  <c r="B860" i="1"/>
  <c r="D860" i="1"/>
  <c r="A861" i="1"/>
  <c r="B861" i="1"/>
  <c r="D861" i="1"/>
  <c r="A862" i="1"/>
  <c r="B862" i="1"/>
  <c r="D862" i="1"/>
  <c r="A863" i="1"/>
  <c r="B863" i="1"/>
  <c r="D863" i="1"/>
  <c r="A864" i="1"/>
  <c r="B864" i="1"/>
  <c r="D864" i="1"/>
  <c r="A865" i="1"/>
  <c r="B865" i="1"/>
  <c r="D865" i="1"/>
  <c r="A866" i="1"/>
  <c r="B866" i="1"/>
  <c r="D866" i="1"/>
  <c r="A867" i="1"/>
  <c r="B867" i="1"/>
  <c r="D867" i="1"/>
  <c r="A868" i="1"/>
  <c r="B868" i="1"/>
  <c r="D868" i="1"/>
  <c r="A869" i="1"/>
  <c r="B869" i="1"/>
  <c r="D869" i="1"/>
  <c r="A870" i="1"/>
  <c r="B870" i="1"/>
  <c r="D870" i="1"/>
  <c r="A871" i="1"/>
  <c r="B871" i="1"/>
  <c r="D871" i="1"/>
  <c r="A872" i="1"/>
  <c r="B872" i="1"/>
  <c r="D872" i="1"/>
  <c r="A873" i="1"/>
  <c r="B873" i="1"/>
  <c r="D873" i="1"/>
  <c r="A874" i="1"/>
  <c r="B874" i="1"/>
  <c r="D874" i="1"/>
  <c r="A875" i="1"/>
  <c r="B875" i="1"/>
  <c r="D875" i="1"/>
  <c r="A876" i="1"/>
  <c r="B876" i="1"/>
  <c r="D876" i="1"/>
  <c r="A877" i="1"/>
  <c r="B877" i="1"/>
  <c r="D877" i="1"/>
  <c r="A878" i="1"/>
  <c r="B878" i="1"/>
  <c r="D878" i="1"/>
  <c r="A879" i="1"/>
  <c r="B879" i="1"/>
  <c r="D879" i="1"/>
  <c r="A880" i="1"/>
  <c r="B880" i="1"/>
  <c r="D880" i="1"/>
  <c r="A881" i="1"/>
  <c r="B881" i="1"/>
  <c r="D881" i="1"/>
  <c r="A882" i="1"/>
  <c r="B882" i="1"/>
  <c r="D882" i="1"/>
  <c r="A883" i="1"/>
  <c r="B883" i="1"/>
  <c r="D883" i="1"/>
  <c r="A884" i="1"/>
  <c r="B884" i="1"/>
  <c r="D884" i="1"/>
  <c r="A885" i="1"/>
  <c r="B885" i="1"/>
  <c r="D885" i="1"/>
  <c r="A886" i="1"/>
  <c r="B886" i="1"/>
  <c r="D886" i="1"/>
  <c r="A887" i="1"/>
  <c r="B887" i="1"/>
  <c r="D887" i="1"/>
  <c r="A888" i="1"/>
  <c r="B888" i="1"/>
  <c r="D888" i="1"/>
  <c r="A889" i="1"/>
  <c r="B889" i="1"/>
  <c r="D889" i="1"/>
  <c r="A890" i="1"/>
  <c r="B890" i="1"/>
  <c r="D890" i="1"/>
  <c r="A891" i="1"/>
  <c r="B891" i="1"/>
  <c r="D891" i="1"/>
  <c r="A892" i="1"/>
  <c r="B892" i="1"/>
  <c r="D892" i="1"/>
  <c r="A893" i="1"/>
  <c r="B893" i="1"/>
  <c r="D893" i="1"/>
  <c r="A894" i="1"/>
  <c r="B894" i="1"/>
  <c r="D894" i="1"/>
  <c r="A895" i="1"/>
  <c r="B895" i="1"/>
  <c r="D895" i="1"/>
  <c r="A896" i="1"/>
  <c r="B896" i="1"/>
  <c r="D896" i="1"/>
  <c r="A897" i="1"/>
  <c r="B897" i="1"/>
  <c r="D897" i="1"/>
  <c r="A898" i="1"/>
  <c r="B898" i="1"/>
  <c r="D898" i="1"/>
  <c r="A899" i="1"/>
  <c r="B899" i="1"/>
  <c r="D899" i="1"/>
  <c r="A900" i="1"/>
  <c r="B900" i="1"/>
  <c r="D900" i="1"/>
  <c r="A901" i="1"/>
  <c r="B901" i="1"/>
  <c r="D901" i="1"/>
  <c r="A902" i="1"/>
  <c r="B902" i="1"/>
  <c r="D902" i="1"/>
  <c r="A903" i="1"/>
  <c r="B903" i="1"/>
  <c r="D903" i="1"/>
  <c r="A904" i="1"/>
  <c r="B904" i="1"/>
  <c r="D904" i="1"/>
  <c r="A905" i="1"/>
  <c r="B905" i="1"/>
  <c r="D905" i="1"/>
  <c r="A906" i="1"/>
  <c r="B906" i="1"/>
  <c r="D906" i="1"/>
  <c r="A907" i="1"/>
  <c r="B907" i="1"/>
  <c r="D907" i="1"/>
  <c r="A908" i="1"/>
  <c r="B908" i="1"/>
  <c r="D908" i="1"/>
  <c r="A909" i="1"/>
  <c r="B909" i="1"/>
  <c r="D909" i="1"/>
  <c r="A910" i="1"/>
  <c r="B910" i="1"/>
  <c r="D910" i="1"/>
  <c r="A911" i="1"/>
  <c r="B911" i="1"/>
  <c r="D911" i="1"/>
  <c r="A912" i="1"/>
  <c r="B912" i="1"/>
  <c r="D912" i="1"/>
  <c r="A913" i="1"/>
  <c r="B913" i="1"/>
  <c r="D913" i="1"/>
  <c r="A914" i="1"/>
  <c r="B914" i="1"/>
  <c r="D914" i="1"/>
  <c r="A915" i="1"/>
  <c r="B915" i="1"/>
  <c r="D915" i="1"/>
  <c r="A916" i="1"/>
  <c r="B916" i="1"/>
  <c r="D916" i="1"/>
  <c r="A917" i="1"/>
  <c r="B917" i="1"/>
  <c r="D917" i="1"/>
  <c r="A918" i="1"/>
  <c r="B918" i="1"/>
  <c r="D918" i="1"/>
  <c r="A919" i="1"/>
  <c r="B919" i="1"/>
  <c r="D919" i="1"/>
  <c r="A920" i="1"/>
  <c r="B920" i="1"/>
  <c r="D920" i="1"/>
  <c r="A921" i="1"/>
  <c r="B921" i="1"/>
  <c r="D921" i="1"/>
  <c r="A922" i="1"/>
  <c r="B922" i="1"/>
  <c r="D922" i="1"/>
  <c r="A923" i="1"/>
  <c r="B923" i="1"/>
  <c r="D923" i="1"/>
  <c r="A924" i="1"/>
  <c r="B924" i="1"/>
  <c r="D924" i="1"/>
  <c r="A925" i="1"/>
  <c r="B925" i="1"/>
  <c r="D925" i="1"/>
  <c r="A926" i="1"/>
  <c r="B926" i="1"/>
  <c r="D926" i="1"/>
  <c r="A927" i="1"/>
  <c r="B927" i="1"/>
  <c r="D927" i="1"/>
  <c r="A928" i="1"/>
  <c r="B928" i="1"/>
  <c r="D928" i="1"/>
  <c r="A929" i="1"/>
  <c r="B929" i="1"/>
  <c r="D929" i="1"/>
  <c r="A930" i="1"/>
  <c r="B930" i="1"/>
  <c r="D930" i="1"/>
  <c r="A931" i="1"/>
  <c r="B931" i="1"/>
  <c r="D931" i="1"/>
  <c r="A932" i="1"/>
  <c r="B932" i="1"/>
  <c r="D932" i="1"/>
  <c r="A933" i="1"/>
  <c r="B933" i="1"/>
  <c r="D933" i="1"/>
  <c r="A934" i="1"/>
  <c r="B934" i="1"/>
  <c r="D934" i="1"/>
  <c r="A935" i="1"/>
  <c r="B935" i="1"/>
  <c r="D935" i="1"/>
  <c r="A936" i="1"/>
  <c r="B936" i="1"/>
  <c r="D936" i="1"/>
  <c r="A937" i="1"/>
  <c r="B937" i="1"/>
  <c r="D937" i="1"/>
  <c r="A938" i="1"/>
  <c r="B938" i="1"/>
  <c r="D938" i="1"/>
  <c r="A939" i="1"/>
  <c r="B939" i="1"/>
  <c r="D939" i="1"/>
  <c r="A940" i="1"/>
  <c r="B940" i="1"/>
  <c r="D940" i="1"/>
  <c r="A941" i="1"/>
  <c r="B941" i="1"/>
  <c r="D941" i="1"/>
  <c r="A942" i="1"/>
  <c r="B942" i="1"/>
  <c r="D942" i="1"/>
  <c r="A943" i="1"/>
  <c r="B943" i="1"/>
  <c r="D943" i="1"/>
  <c r="A944" i="1"/>
  <c r="B944" i="1"/>
  <c r="D944" i="1"/>
  <c r="A945" i="1"/>
  <c r="B945" i="1"/>
  <c r="D945" i="1"/>
  <c r="A946" i="1"/>
  <c r="B946" i="1"/>
  <c r="D946" i="1"/>
  <c r="A947" i="1"/>
  <c r="B947" i="1"/>
  <c r="D947" i="1"/>
  <c r="A948" i="1"/>
  <c r="B948" i="1"/>
  <c r="D948" i="1"/>
  <c r="A949" i="1"/>
  <c r="B949" i="1"/>
  <c r="D949" i="1"/>
  <c r="A950" i="1"/>
  <c r="B950" i="1"/>
  <c r="D950" i="1"/>
  <c r="A951" i="1"/>
  <c r="B951" i="1"/>
  <c r="D951" i="1"/>
  <c r="A952" i="1"/>
  <c r="B952" i="1"/>
  <c r="D952" i="1"/>
  <c r="A953" i="1"/>
  <c r="B953" i="1"/>
  <c r="D953" i="1"/>
  <c r="A954" i="1"/>
  <c r="B954" i="1"/>
  <c r="D954" i="1"/>
  <c r="A955" i="1"/>
  <c r="B955" i="1"/>
  <c r="D955" i="1"/>
  <c r="A956" i="1"/>
  <c r="B956" i="1"/>
  <c r="D956" i="1"/>
  <c r="A957" i="1"/>
  <c r="B957" i="1"/>
  <c r="D957" i="1"/>
  <c r="A958" i="1"/>
  <c r="B958" i="1"/>
  <c r="D958" i="1"/>
  <c r="A959" i="1"/>
  <c r="B959" i="1"/>
  <c r="D959" i="1"/>
  <c r="A960" i="1"/>
  <c r="B960" i="1"/>
  <c r="D960" i="1"/>
  <c r="A961" i="1"/>
  <c r="B961" i="1"/>
  <c r="D961" i="1"/>
  <c r="A962" i="1"/>
  <c r="B962" i="1"/>
  <c r="D962" i="1"/>
  <c r="A963" i="1"/>
  <c r="B963" i="1"/>
  <c r="D963" i="1"/>
  <c r="A964" i="1"/>
  <c r="B964" i="1"/>
  <c r="D964" i="1"/>
  <c r="A965" i="1"/>
  <c r="B965" i="1"/>
  <c r="D965" i="1"/>
  <c r="A966" i="1"/>
  <c r="B966" i="1"/>
  <c r="D966" i="1"/>
  <c r="A967" i="1"/>
  <c r="B967" i="1"/>
  <c r="D967" i="1"/>
  <c r="A968" i="1"/>
  <c r="B968" i="1"/>
  <c r="D968" i="1"/>
  <c r="A969" i="1"/>
  <c r="B969" i="1"/>
  <c r="D969" i="1"/>
  <c r="A970" i="1"/>
  <c r="B970" i="1"/>
  <c r="D970" i="1"/>
  <c r="A971" i="1"/>
  <c r="B971" i="1"/>
  <c r="D971" i="1"/>
  <c r="A972" i="1"/>
  <c r="B972" i="1"/>
  <c r="D972" i="1"/>
  <c r="A973" i="1"/>
  <c r="B973" i="1"/>
  <c r="D973" i="1"/>
  <c r="A974" i="1"/>
  <c r="B974" i="1"/>
  <c r="D974" i="1"/>
  <c r="A975" i="1"/>
  <c r="B975" i="1"/>
  <c r="D975" i="1"/>
  <c r="A976" i="1"/>
  <c r="B976" i="1"/>
  <c r="D976" i="1"/>
  <c r="A977" i="1"/>
  <c r="B977" i="1"/>
  <c r="D977" i="1"/>
  <c r="A978" i="1"/>
  <c r="B978" i="1"/>
  <c r="D978" i="1"/>
  <c r="A979" i="1"/>
  <c r="B979" i="1"/>
  <c r="D979" i="1"/>
  <c r="A980" i="1"/>
  <c r="B980" i="1"/>
  <c r="D980" i="1"/>
  <c r="A981" i="1"/>
  <c r="B981" i="1"/>
  <c r="D981" i="1"/>
  <c r="A982" i="1"/>
  <c r="B982" i="1"/>
  <c r="D982" i="1"/>
  <c r="A983" i="1"/>
  <c r="B983" i="1"/>
  <c r="D983" i="1"/>
  <c r="A984" i="1"/>
  <c r="B984" i="1"/>
  <c r="D984" i="1"/>
  <c r="A985" i="1"/>
  <c r="B985" i="1"/>
  <c r="D985" i="1"/>
  <c r="A986" i="1"/>
  <c r="B986" i="1"/>
  <c r="D986" i="1"/>
  <c r="A987" i="1"/>
  <c r="B987" i="1"/>
  <c r="D987" i="1"/>
  <c r="A988" i="1"/>
  <c r="B988" i="1"/>
  <c r="D988" i="1"/>
  <c r="A989" i="1"/>
  <c r="B989" i="1"/>
  <c r="D989" i="1"/>
  <c r="A990" i="1"/>
  <c r="B990" i="1"/>
  <c r="D990" i="1"/>
  <c r="A991" i="1"/>
  <c r="B991" i="1"/>
  <c r="D991" i="1"/>
  <c r="A992" i="1"/>
  <c r="B992" i="1"/>
  <c r="D992" i="1"/>
  <c r="A993" i="1"/>
  <c r="B993" i="1"/>
  <c r="D993" i="1"/>
  <c r="A994" i="1"/>
  <c r="B994" i="1"/>
  <c r="D994" i="1"/>
  <c r="A995" i="1"/>
  <c r="B995" i="1"/>
  <c r="D995" i="1"/>
  <c r="A996" i="1"/>
  <c r="B996" i="1"/>
  <c r="D996" i="1"/>
  <c r="A997" i="1"/>
  <c r="B997" i="1"/>
  <c r="D997" i="1"/>
  <c r="A998" i="1"/>
  <c r="B998" i="1"/>
  <c r="D998" i="1"/>
  <c r="A999" i="1"/>
  <c r="B999" i="1"/>
  <c r="D999" i="1"/>
  <c r="A1000" i="1"/>
  <c r="B1000" i="1"/>
  <c r="D1000" i="1"/>
  <c r="A1001" i="1"/>
  <c r="B1001" i="1"/>
  <c r="D1001" i="1"/>
  <c r="A1002" i="1"/>
  <c r="B1002" i="1"/>
  <c r="D1002" i="1"/>
  <c r="A1003" i="1"/>
  <c r="B1003" i="1"/>
  <c r="D1003" i="1"/>
  <c r="A1004" i="1"/>
  <c r="B1004" i="1"/>
  <c r="D1004" i="1"/>
  <c r="A1005" i="1"/>
  <c r="B1005" i="1"/>
  <c r="D1005" i="1"/>
  <c r="A1006" i="1"/>
  <c r="B1006" i="1"/>
  <c r="D1006" i="1"/>
  <c r="A1007" i="1"/>
  <c r="B1007" i="1"/>
  <c r="D1007" i="1"/>
  <c r="A1008" i="1"/>
  <c r="B1008" i="1"/>
  <c r="D1008" i="1"/>
  <c r="A1009" i="1"/>
  <c r="B1009" i="1"/>
  <c r="D1009" i="1"/>
  <c r="A1010" i="1"/>
  <c r="B1010" i="1"/>
  <c r="D1010" i="1"/>
  <c r="A1011" i="1"/>
  <c r="B1011" i="1"/>
  <c r="D1011" i="1"/>
  <c r="A1012" i="1"/>
  <c r="B1012" i="1"/>
  <c r="D1012" i="1"/>
  <c r="A1013" i="1"/>
  <c r="B1013" i="1"/>
  <c r="D1013" i="1"/>
  <c r="A1014" i="1"/>
  <c r="B1014" i="1"/>
  <c r="D1014" i="1"/>
  <c r="A1015" i="1"/>
  <c r="B1015" i="1"/>
  <c r="D1015" i="1"/>
  <c r="A1016" i="1"/>
  <c r="B1016" i="1"/>
  <c r="D1016" i="1"/>
  <c r="A1017" i="1"/>
  <c r="B1017" i="1"/>
  <c r="D1017" i="1"/>
  <c r="A1018" i="1"/>
  <c r="B1018" i="1"/>
  <c r="D1018" i="1"/>
  <c r="A1019" i="1"/>
  <c r="B1019" i="1"/>
  <c r="D1019" i="1"/>
  <c r="A1020" i="1"/>
  <c r="B1020" i="1"/>
  <c r="D1020" i="1"/>
  <c r="A1021" i="1"/>
  <c r="B1021" i="1"/>
  <c r="D1021" i="1"/>
  <c r="A1022" i="1"/>
  <c r="B1022" i="1"/>
  <c r="D1022" i="1"/>
  <c r="A1023" i="1"/>
  <c r="B1023" i="1"/>
  <c r="D1023" i="1"/>
  <c r="A1024" i="1"/>
  <c r="B1024" i="1"/>
  <c r="D1024" i="1"/>
  <c r="A1025" i="1"/>
  <c r="B1025" i="1"/>
  <c r="D1025" i="1"/>
  <c r="A1026" i="1"/>
  <c r="B1026" i="1"/>
  <c r="D1026" i="1"/>
  <c r="A1027" i="1"/>
  <c r="B1027" i="1"/>
  <c r="D1027" i="1"/>
  <c r="A1028" i="1"/>
  <c r="B1028" i="1"/>
  <c r="D1028" i="1"/>
  <c r="A1029" i="1"/>
  <c r="B1029" i="1"/>
  <c r="D1029" i="1"/>
  <c r="A1030" i="1"/>
  <c r="B1030" i="1"/>
  <c r="D1030" i="1"/>
  <c r="A1031" i="1"/>
  <c r="B1031" i="1"/>
  <c r="D1031" i="1"/>
  <c r="A1032" i="1"/>
  <c r="B1032" i="1"/>
  <c r="D1032" i="1"/>
  <c r="A1033" i="1"/>
  <c r="B1033" i="1"/>
  <c r="D1033" i="1"/>
  <c r="A1034" i="1"/>
  <c r="B1034" i="1"/>
  <c r="D1034" i="1"/>
  <c r="A1035" i="1"/>
  <c r="B1035" i="1"/>
  <c r="D1035" i="1"/>
  <c r="A1036" i="1"/>
  <c r="B1036" i="1"/>
  <c r="D1036" i="1"/>
  <c r="A1037" i="1"/>
  <c r="B1037" i="1"/>
  <c r="D1037" i="1"/>
  <c r="A1038" i="1"/>
  <c r="B1038" i="1"/>
  <c r="D1038" i="1"/>
  <c r="A1039" i="1"/>
  <c r="B1039" i="1"/>
  <c r="D1039" i="1"/>
  <c r="A1040" i="1"/>
  <c r="B1040" i="1"/>
  <c r="D1040" i="1"/>
  <c r="A1041" i="1"/>
  <c r="B1041" i="1"/>
  <c r="D1041" i="1"/>
  <c r="A1042" i="1"/>
  <c r="B1042" i="1"/>
  <c r="D1042" i="1"/>
  <c r="A1043" i="1"/>
  <c r="B1043" i="1"/>
  <c r="D1043" i="1"/>
  <c r="A1044" i="1"/>
  <c r="B1044" i="1"/>
  <c r="D1044" i="1"/>
  <c r="A1045" i="1"/>
  <c r="B1045" i="1"/>
  <c r="D1045" i="1"/>
  <c r="A1046" i="1"/>
  <c r="B1046" i="1"/>
  <c r="D1046" i="1"/>
  <c r="A1047" i="1"/>
  <c r="B1047" i="1"/>
  <c r="D1047" i="1"/>
  <c r="A1048" i="1"/>
  <c r="B1048" i="1"/>
  <c r="D1048" i="1"/>
  <c r="A1049" i="1"/>
  <c r="B1049" i="1"/>
  <c r="D1049" i="1"/>
  <c r="A1050" i="1"/>
  <c r="B1050" i="1"/>
  <c r="D1050" i="1"/>
  <c r="A1051" i="1"/>
  <c r="B1051" i="1"/>
  <c r="D1051" i="1"/>
  <c r="A1052" i="1"/>
  <c r="B1052" i="1"/>
  <c r="D1052" i="1"/>
  <c r="A1053" i="1"/>
  <c r="B1053" i="1"/>
  <c r="D1053" i="1"/>
  <c r="A1054" i="1"/>
  <c r="B1054" i="1"/>
  <c r="D1054" i="1"/>
  <c r="A1055" i="1"/>
  <c r="B1055" i="1"/>
  <c r="D1055" i="1"/>
  <c r="A1056" i="1"/>
  <c r="B1056" i="1"/>
  <c r="D1056" i="1"/>
  <c r="A1057" i="1"/>
  <c r="B1057" i="1"/>
  <c r="D1057" i="1"/>
  <c r="A1058" i="1"/>
  <c r="B1058" i="1"/>
  <c r="D1058" i="1"/>
  <c r="A1059" i="1"/>
  <c r="B1059" i="1"/>
  <c r="D1059" i="1"/>
  <c r="A1060" i="1"/>
  <c r="B1060" i="1"/>
  <c r="D1060" i="1"/>
  <c r="A1061" i="1"/>
  <c r="B1061" i="1"/>
  <c r="D1061" i="1"/>
  <c r="A1062" i="1"/>
  <c r="B1062" i="1"/>
  <c r="D1062" i="1"/>
  <c r="A1063" i="1"/>
  <c r="B1063" i="1"/>
  <c r="D1063" i="1"/>
  <c r="A1064" i="1"/>
  <c r="B1064" i="1"/>
  <c r="D1064" i="1"/>
  <c r="A1065" i="1"/>
  <c r="B1065" i="1"/>
  <c r="D1065" i="1"/>
  <c r="A1066" i="1"/>
  <c r="B1066" i="1"/>
  <c r="D1066" i="1"/>
  <c r="A1067" i="1"/>
  <c r="B1067" i="1"/>
  <c r="D1067" i="1"/>
  <c r="A1068" i="1"/>
  <c r="B1068" i="1"/>
  <c r="D1068" i="1"/>
  <c r="A1069" i="1"/>
  <c r="B1069" i="1"/>
  <c r="D1069" i="1"/>
  <c r="A1070" i="1"/>
  <c r="B1070" i="1"/>
  <c r="D1070" i="1"/>
  <c r="A1071" i="1"/>
  <c r="B1071" i="1"/>
  <c r="D1071" i="1"/>
  <c r="A1072" i="1"/>
  <c r="B1072" i="1"/>
  <c r="D1072" i="1"/>
  <c r="A1073" i="1"/>
  <c r="B1073" i="1"/>
  <c r="D1073" i="1"/>
  <c r="A1074" i="1"/>
  <c r="B1074" i="1"/>
  <c r="D1074" i="1"/>
  <c r="A1075" i="1"/>
  <c r="B1075" i="1"/>
  <c r="D1075" i="1"/>
  <c r="A1076" i="1"/>
  <c r="B1076" i="1"/>
  <c r="D1076" i="1"/>
  <c r="A1077" i="1"/>
  <c r="B1077" i="1"/>
  <c r="D1077" i="1"/>
  <c r="A1078" i="1"/>
  <c r="B1078" i="1"/>
  <c r="D1078" i="1"/>
  <c r="A1079" i="1"/>
  <c r="B1079" i="1"/>
  <c r="D1079" i="1"/>
  <c r="A1080" i="1"/>
  <c r="B1080" i="1"/>
  <c r="D1080" i="1"/>
  <c r="A1081" i="1"/>
  <c r="B1081" i="1"/>
  <c r="D1081" i="1"/>
  <c r="A1082" i="1"/>
  <c r="B1082" i="1"/>
  <c r="D1082" i="1"/>
  <c r="A1083" i="1"/>
  <c r="B1083" i="1"/>
  <c r="D1083" i="1"/>
  <c r="A1084" i="1"/>
  <c r="B1084" i="1"/>
  <c r="D1084" i="1"/>
  <c r="A1085" i="1"/>
  <c r="B1085" i="1"/>
  <c r="D1085" i="1"/>
  <c r="A1086" i="1"/>
  <c r="B1086" i="1"/>
  <c r="D1086" i="1"/>
  <c r="A1087" i="1"/>
  <c r="B1087" i="1"/>
  <c r="D1087" i="1"/>
  <c r="A1088" i="1"/>
  <c r="B1088" i="1"/>
  <c r="D1088" i="1"/>
  <c r="A1089" i="1"/>
  <c r="B1089" i="1"/>
  <c r="D1089" i="1"/>
  <c r="A1090" i="1"/>
  <c r="B1090" i="1"/>
  <c r="D1090" i="1"/>
  <c r="A1091" i="1"/>
  <c r="B1091" i="1"/>
  <c r="D1091" i="1"/>
  <c r="A1092" i="1"/>
  <c r="B1092" i="1"/>
  <c r="D1092" i="1"/>
  <c r="A1093" i="1"/>
  <c r="B1093" i="1"/>
  <c r="D1093" i="1"/>
  <c r="A1094" i="1"/>
  <c r="B1094" i="1"/>
  <c r="D1094" i="1"/>
  <c r="A1095" i="1"/>
  <c r="B1095" i="1"/>
  <c r="D1095" i="1"/>
  <c r="A1096" i="1"/>
  <c r="B1096" i="1"/>
  <c r="D1096" i="1"/>
  <c r="A1097" i="1"/>
  <c r="B1097" i="1"/>
  <c r="D1097" i="1"/>
  <c r="A1098" i="1"/>
  <c r="B1098" i="1"/>
  <c r="D1098" i="1"/>
  <c r="A1099" i="1"/>
  <c r="B1099" i="1"/>
  <c r="D1099" i="1"/>
  <c r="A1100" i="1"/>
  <c r="B1100" i="1"/>
  <c r="D1100" i="1"/>
  <c r="A1101" i="1"/>
  <c r="B1101" i="1"/>
  <c r="D1101" i="1"/>
  <c r="A1102" i="1"/>
  <c r="B1102" i="1"/>
  <c r="D1102" i="1"/>
  <c r="A1103" i="1"/>
  <c r="B1103" i="1"/>
  <c r="D1103" i="1"/>
  <c r="A1104" i="1"/>
  <c r="B1104" i="1"/>
  <c r="D1104" i="1"/>
  <c r="A1105" i="1"/>
  <c r="B1105" i="1"/>
  <c r="D1105" i="1"/>
  <c r="A1106" i="1"/>
  <c r="B1106" i="1"/>
  <c r="D1106" i="1"/>
  <c r="A1107" i="1"/>
  <c r="B1107" i="1"/>
  <c r="D1107" i="1"/>
  <c r="A1108" i="1"/>
  <c r="B1108" i="1"/>
  <c r="D1108" i="1"/>
  <c r="A1109" i="1"/>
  <c r="B1109" i="1"/>
  <c r="D1109" i="1"/>
  <c r="A1110" i="1"/>
  <c r="B1110" i="1"/>
  <c r="D1110" i="1"/>
  <c r="A1111" i="1"/>
  <c r="B1111" i="1"/>
  <c r="D1111" i="1"/>
  <c r="A1112" i="1"/>
  <c r="B1112" i="1"/>
  <c r="D1112" i="1"/>
  <c r="A1113" i="1"/>
  <c r="B1113" i="1"/>
  <c r="D1113" i="1"/>
  <c r="A1114" i="1"/>
  <c r="B1114" i="1"/>
  <c r="D1114" i="1"/>
  <c r="A3375" i="1"/>
  <c r="B3375" i="1"/>
  <c r="D3375" i="1"/>
  <c r="A1115" i="1"/>
  <c r="B1115" i="1"/>
  <c r="D1115" i="1"/>
  <c r="A1116" i="1"/>
  <c r="B1116" i="1"/>
  <c r="D1116" i="1"/>
  <c r="A1117" i="1"/>
  <c r="B1117" i="1"/>
  <c r="D1117" i="1"/>
  <c r="A1118" i="1"/>
  <c r="B1118" i="1"/>
  <c r="D1118" i="1"/>
  <c r="A1119" i="1"/>
  <c r="B1119" i="1"/>
  <c r="D1119" i="1"/>
  <c r="A1120" i="1"/>
  <c r="B1120" i="1"/>
  <c r="D1120" i="1"/>
  <c r="A1121" i="1"/>
  <c r="B1121" i="1"/>
  <c r="D1121" i="1"/>
  <c r="A1122" i="1"/>
  <c r="B1122" i="1"/>
  <c r="D1122" i="1"/>
  <c r="A1123" i="1"/>
  <c r="B1123" i="1"/>
  <c r="D1123" i="1"/>
  <c r="A1124" i="1"/>
  <c r="B1124" i="1"/>
  <c r="D1124" i="1"/>
  <c r="A1125" i="1"/>
  <c r="B1125" i="1"/>
  <c r="D1125" i="1"/>
  <c r="A1126" i="1"/>
  <c r="B1126" i="1"/>
  <c r="D1126" i="1"/>
  <c r="A1127" i="1"/>
  <c r="B1127" i="1"/>
  <c r="D1127" i="1"/>
  <c r="A1128" i="1"/>
  <c r="B1128" i="1"/>
  <c r="D1128" i="1"/>
  <c r="A1129" i="1"/>
  <c r="B1129" i="1"/>
  <c r="D1129" i="1"/>
  <c r="A1130" i="1"/>
  <c r="B1130" i="1"/>
  <c r="D1130" i="1"/>
  <c r="A1131" i="1"/>
  <c r="B1131" i="1"/>
  <c r="D1131" i="1"/>
  <c r="A1132" i="1"/>
  <c r="B1132" i="1"/>
  <c r="D1132" i="1"/>
  <c r="A1133" i="1"/>
  <c r="B1133" i="1"/>
  <c r="D1133" i="1"/>
  <c r="A1134" i="1"/>
  <c r="B1134" i="1"/>
  <c r="D1134" i="1"/>
  <c r="A1135" i="1"/>
  <c r="B1135" i="1"/>
  <c r="D1135" i="1"/>
  <c r="A1136" i="1"/>
  <c r="B1136" i="1"/>
  <c r="D1136" i="1"/>
  <c r="A1137" i="1"/>
  <c r="B1137" i="1"/>
  <c r="D1137" i="1"/>
  <c r="A1138" i="1"/>
  <c r="B1138" i="1"/>
  <c r="D1138" i="1"/>
  <c r="A1139" i="1"/>
  <c r="B1139" i="1"/>
  <c r="D1139" i="1"/>
  <c r="A1140" i="1"/>
  <c r="B1140" i="1"/>
  <c r="D1140" i="1"/>
  <c r="A1141" i="1"/>
  <c r="B1141" i="1"/>
  <c r="D1141" i="1"/>
  <c r="A1142" i="1"/>
  <c r="B1142" i="1"/>
  <c r="D1142" i="1"/>
  <c r="A1143" i="1"/>
  <c r="B1143" i="1"/>
  <c r="D1143" i="1"/>
  <c r="A1144" i="1"/>
  <c r="B1144" i="1"/>
  <c r="D1144" i="1"/>
  <c r="A1145" i="1"/>
  <c r="B1145" i="1"/>
  <c r="D1145" i="1"/>
  <c r="A1146" i="1"/>
  <c r="B1146" i="1"/>
  <c r="D1146" i="1"/>
  <c r="A1147" i="1"/>
  <c r="B1147" i="1"/>
  <c r="D1147" i="1"/>
  <c r="A1148" i="1"/>
  <c r="B1148" i="1"/>
  <c r="D1148" i="1"/>
  <c r="A1149" i="1"/>
  <c r="B1149" i="1"/>
  <c r="D1149" i="1"/>
  <c r="A1150" i="1"/>
  <c r="B1150" i="1"/>
  <c r="D1150" i="1"/>
  <c r="A1151" i="1"/>
  <c r="B1151" i="1"/>
  <c r="D1151" i="1"/>
  <c r="A1152" i="1"/>
  <c r="B1152" i="1"/>
  <c r="D1152" i="1"/>
  <c r="A1153" i="1"/>
  <c r="B1153" i="1"/>
  <c r="D1153" i="1"/>
  <c r="A1154" i="1"/>
  <c r="B1154" i="1"/>
  <c r="D1154" i="1"/>
  <c r="A1155" i="1"/>
  <c r="B1155" i="1"/>
  <c r="D1155" i="1"/>
  <c r="A1156" i="1"/>
  <c r="B1156" i="1"/>
  <c r="D1156" i="1"/>
  <c r="A1157" i="1"/>
  <c r="B1157" i="1"/>
  <c r="D1157" i="1"/>
  <c r="A1158" i="1"/>
  <c r="B1158" i="1"/>
  <c r="D1158" i="1"/>
  <c r="A1159" i="1"/>
  <c r="B1159" i="1"/>
  <c r="D1159" i="1"/>
  <c r="A1160" i="1"/>
  <c r="B1160" i="1"/>
  <c r="D1160" i="1"/>
  <c r="A1161" i="1"/>
  <c r="B1161" i="1"/>
  <c r="D1161" i="1"/>
  <c r="A1162" i="1"/>
  <c r="B1162" i="1"/>
  <c r="D1162" i="1"/>
  <c r="A1163" i="1"/>
  <c r="B1163" i="1"/>
  <c r="D1163" i="1"/>
  <c r="A1164" i="1"/>
  <c r="B1164" i="1"/>
  <c r="D1164" i="1"/>
  <c r="A1165" i="1"/>
  <c r="B1165" i="1"/>
  <c r="D1165" i="1"/>
  <c r="A1166" i="1"/>
  <c r="B1166" i="1"/>
  <c r="D1166" i="1"/>
  <c r="A1167" i="1"/>
  <c r="B1167" i="1"/>
  <c r="D1167" i="1"/>
  <c r="A1168" i="1"/>
  <c r="B1168" i="1"/>
  <c r="D1168" i="1"/>
  <c r="A1169" i="1"/>
  <c r="B1169" i="1"/>
  <c r="D1169" i="1"/>
  <c r="A1170" i="1"/>
  <c r="B1170" i="1"/>
  <c r="D1170" i="1"/>
  <c r="A1171" i="1"/>
  <c r="B1171" i="1"/>
  <c r="D1171" i="1"/>
  <c r="A1172" i="1"/>
  <c r="B1172" i="1"/>
  <c r="D1172" i="1"/>
  <c r="A1173" i="1"/>
  <c r="B1173" i="1"/>
  <c r="D1173" i="1"/>
  <c r="A1174" i="1"/>
  <c r="B1174" i="1"/>
  <c r="D1174" i="1"/>
  <c r="A1175" i="1"/>
  <c r="B1175" i="1"/>
  <c r="D1175" i="1"/>
  <c r="A1176" i="1"/>
  <c r="B1176" i="1"/>
  <c r="D1176" i="1"/>
  <c r="A1177" i="1"/>
  <c r="B1177" i="1"/>
  <c r="D1177" i="1"/>
  <c r="A1178" i="1"/>
  <c r="B1178" i="1"/>
  <c r="D1178" i="1"/>
  <c r="A1179" i="1"/>
  <c r="B1179" i="1"/>
  <c r="D1179" i="1"/>
  <c r="A1180" i="1"/>
  <c r="B1180" i="1"/>
  <c r="D1180" i="1"/>
  <c r="A1181" i="1"/>
  <c r="B1181" i="1"/>
  <c r="D1181" i="1"/>
  <c r="A17" i="1"/>
  <c r="B17" i="1"/>
  <c r="D17" i="1"/>
  <c r="A1182" i="1"/>
  <c r="B1182" i="1"/>
  <c r="D1182" i="1"/>
  <c r="A1183" i="1"/>
  <c r="B1183" i="1"/>
  <c r="D1183" i="1"/>
  <c r="A1184" i="1"/>
  <c r="B1184" i="1"/>
  <c r="D1184" i="1"/>
  <c r="A1185" i="1"/>
  <c r="B1185" i="1"/>
  <c r="D1185" i="1"/>
  <c r="A1186" i="1"/>
  <c r="B1186" i="1"/>
  <c r="D1186" i="1"/>
  <c r="A1187" i="1"/>
  <c r="B1187" i="1"/>
  <c r="D1187" i="1"/>
  <c r="A1188" i="1"/>
  <c r="B1188" i="1"/>
  <c r="D1188" i="1"/>
  <c r="A1189" i="1"/>
  <c r="B1189" i="1"/>
  <c r="D1189" i="1"/>
  <c r="A1190" i="1"/>
  <c r="B1190" i="1"/>
  <c r="D1190" i="1"/>
  <c r="A1191" i="1"/>
  <c r="B1191" i="1"/>
  <c r="D1191" i="1"/>
  <c r="A1192" i="1"/>
  <c r="B1192" i="1"/>
  <c r="D1192" i="1"/>
  <c r="A1193" i="1"/>
  <c r="B1193" i="1"/>
  <c r="D1193" i="1"/>
  <c r="A1194" i="1"/>
  <c r="B1194" i="1"/>
  <c r="D1194" i="1"/>
  <c r="A1195" i="1"/>
  <c r="B1195" i="1"/>
  <c r="D1195" i="1"/>
  <c r="A1196" i="1"/>
  <c r="B1196" i="1"/>
  <c r="D1196" i="1"/>
  <c r="A1197" i="1"/>
  <c r="B1197" i="1"/>
  <c r="D1197" i="1"/>
  <c r="A18" i="1"/>
  <c r="B18" i="1"/>
  <c r="D18" i="1"/>
  <c r="A1198" i="1"/>
  <c r="B1198" i="1"/>
  <c r="D1198" i="1"/>
  <c r="A1199" i="1"/>
  <c r="B1199" i="1"/>
  <c r="D1199" i="1"/>
  <c r="A1200" i="1"/>
  <c r="B1200" i="1"/>
  <c r="D1200" i="1"/>
  <c r="A1201" i="1"/>
  <c r="B1201" i="1"/>
  <c r="D1201" i="1"/>
  <c r="A1202" i="1"/>
  <c r="B1202" i="1"/>
  <c r="D1202" i="1"/>
  <c r="A1203" i="1"/>
  <c r="B1203" i="1"/>
  <c r="D1203" i="1"/>
  <c r="A1204" i="1"/>
  <c r="B1204" i="1"/>
  <c r="D1204" i="1"/>
  <c r="A1205" i="1"/>
  <c r="B1205" i="1"/>
  <c r="D1205" i="1"/>
  <c r="A1206" i="1"/>
  <c r="B1206" i="1"/>
  <c r="D1206" i="1"/>
  <c r="A1207" i="1"/>
  <c r="B1207" i="1"/>
  <c r="D1207" i="1"/>
  <c r="A1208" i="1"/>
  <c r="B1208" i="1"/>
  <c r="D1208" i="1"/>
  <c r="A1209" i="1"/>
  <c r="B1209" i="1"/>
  <c r="D1209" i="1"/>
  <c r="A1210" i="1"/>
  <c r="B1210" i="1"/>
  <c r="D1210" i="1"/>
  <c r="A1211" i="1"/>
  <c r="B1211" i="1"/>
  <c r="D1211" i="1"/>
  <c r="A1212" i="1"/>
  <c r="B1212" i="1"/>
  <c r="D1212" i="1"/>
  <c r="A1213" i="1"/>
  <c r="B1213" i="1"/>
  <c r="D1213" i="1"/>
  <c r="A1214" i="1"/>
  <c r="B1214" i="1"/>
  <c r="D1214" i="1"/>
  <c r="A1215" i="1"/>
  <c r="B1215" i="1"/>
  <c r="D1215" i="1"/>
  <c r="A1216" i="1"/>
  <c r="B1216" i="1"/>
  <c r="D1216" i="1"/>
  <c r="A1217" i="1"/>
  <c r="B1217" i="1"/>
  <c r="D1217" i="1"/>
  <c r="A1218" i="1"/>
  <c r="B1218" i="1"/>
  <c r="D1218" i="1"/>
  <c r="A1219" i="1"/>
  <c r="B1219" i="1"/>
  <c r="D1219" i="1"/>
  <c r="A1220" i="1"/>
  <c r="B1220" i="1"/>
  <c r="D1220" i="1"/>
  <c r="A1221" i="1"/>
  <c r="B1221" i="1"/>
  <c r="D1221" i="1"/>
  <c r="A1222" i="1"/>
  <c r="B1222" i="1"/>
  <c r="D1222" i="1"/>
  <c r="A1223" i="1"/>
  <c r="B1223" i="1"/>
  <c r="D1223" i="1"/>
  <c r="A3536" i="1"/>
  <c r="B3536" i="1"/>
  <c r="D3536" i="1"/>
  <c r="A1224" i="1"/>
  <c r="B1224" i="1"/>
  <c r="D1224" i="1"/>
  <c r="A1225" i="1"/>
  <c r="B1225" i="1"/>
  <c r="D1225" i="1"/>
  <c r="A1226" i="1"/>
  <c r="B1226" i="1"/>
  <c r="D1226" i="1"/>
  <c r="A1227" i="1"/>
  <c r="B1227" i="1"/>
  <c r="D1227" i="1"/>
  <c r="A1228" i="1"/>
  <c r="B1228" i="1"/>
  <c r="D1228" i="1"/>
  <c r="A1229" i="1"/>
  <c r="B1229" i="1"/>
  <c r="D1229" i="1"/>
  <c r="A1230" i="1"/>
  <c r="B1230" i="1"/>
  <c r="D1230" i="1"/>
  <c r="A1231" i="1"/>
  <c r="B1231" i="1"/>
  <c r="D1231" i="1"/>
  <c r="A1232" i="1"/>
  <c r="B1232" i="1"/>
  <c r="D1232" i="1"/>
  <c r="A1233" i="1"/>
  <c r="B1233" i="1"/>
  <c r="D1233" i="1"/>
  <c r="A1234" i="1"/>
  <c r="B1234" i="1"/>
  <c r="D1234" i="1"/>
  <c r="A1235" i="1"/>
  <c r="B1235" i="1"/>
  <c r="D1235" i="1"/>
  <c r="A1236" i="1"/>
  <c r="B1236" i="1"/>
  <c r="D1236" i="1"/>
  <c r="A1237" i="1"/>
  <c r="B1237" i="1"/>
  <c r="D1237" i="1"/>
  <c r="A1238" i="1"/>
  <c r="B1238" i="1"/>
  <c r="D1238" i="1"/>
  <c r="A1239" i="1"/>
  <c r="B1239" i="1"/>
  <c r="D1239" i="1"/>
  <c r="A1240" i="1"/>
  <c r="B1240" i="1"/>
  <c r="D1240" i="1"/>
  <c r="A1241" i="1"/>
  <c r="B1241" i="1"/>
  <c r="D1241" i="1"/>
  <c r="A1242" i="1"/>
  <c r="B1242" i="1"/>
  <c r="D1242" i="1"/>
  <c r="A1243" i="1"/>
  <c r="B1243" i="1"/>
  <c r="D1243" i="1"/>
  <c r="A1244" i="1"/>
  <c r="B1244" i="1"/>
  <c r="D1244" i="1"/>
  <c r="A1245" i="1"/>
  <c r="B1245" i="1"/>
  <c r="D1245" i="1"/>
  <c r="A1246" i="1"/>
  <c r="B1246" i="1"/>
  <c r="D1246" i="1"/>
  <c r="A1247" i="1"/>
  <c r="B1247" i="1"/>
  <c r="D1247" i="1"/>
  <c r="A1248" i="1"/>
  <c r="B1248" i="1"/>
  <c r="D1248" i="1"/>
  <c r="A1249" i="1"/>
  <c r="B1249" i="1"/>
  <c r="D1249" i="1"/>
  <c r="A1250" i="1"/>
  <c r="B1250" i="1"/>
  <c r="D1250" i="1"/>
  <c r="A1251" i="1"/>
  <c r="B1251" i="1"/>
  <c r="D1251" i="1"/>
  <c r="A1252" i="1"/>
  <c r="B1252" i="1"/>
  <c r="D1252" i="1"/>
  <c r="A1253" i="1"/>
  <c r="B1253" i="1"/>
  <c r="D1253" i="1"/>
  <c r="A1254" i="1"/>
  <c r="B1254" i="1"/>
  <c r="D1254" i="1"/>
  <c r="A1255" i="1"/>
  <c r="B1255" i="1"/>
  <c r="D1255" i="1"/>
  <c r="A1256" i="1"/>
  <c r="B1256" i="1"/>
  <c r="D1256" i="1"/>
  <c r="A1257" i="1"/>
  <c r="B1257" i="1"/>
  <c r="D1257" i="1"/>
  <c r="A1258" i="1"/>
  <c r="B1258" i="1"/>
  <c r="D1258" i="1"/>
  <c r="A1259" i="1"/>
  <c r="B1259" i="1"/>
  <c r="D1259" i="1"/>
  <c r="A1260" i="1"/>
  <c r="B1260" i="1"/>
  <c r="D1260" i="1"/>
  <c r="A1261" i="1"/>
  <c r="B1261" i="1"/>
  <c r="D1261" i="1"/>
  <c r="A1262" i="1"/>
  <c r="B1262" i="1"/>
  <c r="D1262" i="1"/>
  <c r="A1263" i="1"/>
  <c r="B1263" i="1"/>
  <c r="D1263" i="1"/>
  <c r="A1264" i="1"/>
  <c r="B1264" i="1"/>
  <c r="D1264" i="1"/>
  <c r="A1265" i="1"/>
  <c r="B1265" i="1"/>
  <c r="D1265" i="1"/>
  <c r="A1266" i="1"/>
  <c r="B1266" i="1"/>
  <c r="D1266" i="1"/>
  <c r="A1267" i="1"/>
  <c r="B1267" i="1"/>
  <c r="D1267" i="1"/>
  <c r="A1268" i="1"/>
  <c r="B1268" i="1"/>
  <c r="D1268" i="1"/>
  <c r="A1269" i="1"/>
  <c r="B1269" i="1"/>
  <c r="D1269" i="1"/>
  <c r="A1270" i="1"/>
  <c r="B1270" i="1"/>
  <c r="D1270" i="1"/>
  <c r="A1271" i="1"/>
  <c r="B1271" i="1"/>
  <c r="D1271" i="1"/>
  <c r="A1272" i="1"/>
  <c r="B1272" i="1"/>
  <c r="D1272" i="1"/>
  <c r="A1273" i="1"/>
  <c r="B1273" i="1"/>
  <c r="D1273" i="1"/>
  <c r="A1274" i="1"/>
  <c r="B1274" i="1"/>
  <c r="D1274" i="1"/>
  <c r="A1275" i="1"/>
  <c r="B1275" i="1"/>
  <c r="D1275" i="1"/>
  <c r="A1276" i="1"/>
  <c r="B1276" i="1"/>
  <c r="D1276" i="1"/>
  <c r="A1277" i="1"/>
  <c r="B1277" i="1"/>
  <c r="D1277" i="1"/>
  <c r="A19" i="1"/>
  <c r="B19" i="1"/>
  <c r="D19" i="1"/>
  <c r="A1278" i="1"/>
  <c r="B1278" i="1"/>
  <c r="D1278" i="1"/>
  <c r="A1279" i="1"/>
  <c r="B1279" i="1"/>
  <c r="D1279" i="1"/>
  <c r="A1280" i="1"/>
  <c r="B1280" i="1"/>
  <c r="D1280" i="1"/>
  <c r="A1281" i="1"/>
  <c r="B1281" i="1"/>
  <c r="D1281" i="1"/>
  <c r="A1282" i="1"/>
  <c r="B1282" i="1"/>
  <c r="D1282" i="1"/>
  <c r="A20" i="1"/>
  <c r="B20" i="1"/>
  <c r="D20" i="1"/>
  <c r="A1283" i="1"/>
  <c r="B1283" i="1"/>
  <c r="D1283" i="1"/>
  <c r="A1284" i="1"/>
  <c r="B1284" i="1"/>
  <c r="D1284" i="1"/>
  <c r="A1285" i="1"/>
  <c r="B1285" i="1"/>
  <c r="D1285" i="1"/>
  <c r="A1286" i="1"/>
  <c r="B1286" i="1"/>
  <c r="D1286" i="1"/>
  <c r="A1287" i="1"/>
  <c r="B1287" i="1"/>
  <c r="D1287" i="1"/>
  <c r="A1288" i="1"/>
  <c r="B1288" i="1"/>
  <c r="D1288" i="1"/>
  <c r="A1289" i="1"/>
  <c r="B1289" i="1"/>
  <c r="D1289" i="1"/>
  <c r="A1290" i="1"/>
  <c r="B1290" i="1"/>
  <c r="D1290" i="1"/>
  <c r="A1291" i="1"/>
  <c r="B1291" i="1"/>
  <c r="D1291" i="1"/>
  <c r="A1292" i="1"/>
  <c r="B1292" i="1"/>
  <c r="D1292" i="1"/>
  <c r="A1293" i="1"/>
  <c r="B1293" i="1"/>
  <c r="D1293" i="1"/>
  <c r="A1294" i="1"/>
  <c r="B1294" i="1"/>
  <c r="D1294" i="1"/>
  <c r="A1295" i="1"/>
  <c r="B1295" i="1"/>
  <c r="D1295" i="1"/>
  <c r="A1296" i="1"/>
  <c r="B1296" i="1"/>
  <c r="D1296" i="1"/>
  <c r="A1297" i="1"/>
  <c r="B1297" i="1"/>
  <c r="D1297" i="1"/>
  <c r="A1298" i="1"/>
  <c r="B1298" i="1"/>
  <c r="D1298" i="1"/>
  <c r="A1299" i="1"/>
  <c r="B1299" i="1"/>
  <c r="D1299" i="1"/>
  <c r="A1300" i="1"/>
  <c r="B1300" i="1"/>
  <c r="D1300" i="1"/>
  <c r="A1301" i="1"/>
  <c r="B1301" i="1"/>
  <c r="D1301" i="1"/>
  <c r="A1302" i="1"/>
  <c r="B1302" i="1"/>
  <c r="D1302" i="1"/>
  <c r="A3376" i="1"/>
  <c r="B3376" i="1"/>
  <c r="D3376" i="1"/>
  <c r="A1303" i="1"/>
  <c r="B1303" i="1"/>
  <c r="D1303" i="1"/>
  <c r="A1304" i="1"/>
  <c r="B1304" i="1"/>
  <c r="D1304" i="1"/>
  <c r="A1305" i="1"/>
  <c r="B1305" i="1"/>
  <c r="D1305" i="1"/>
  <c r="A1306" i="1"/>
  <c r="B1306" i="1"/>
  <c r="D1306" i="1"/>
  <c r="A1307" i="1"/>
  <c r="B1307" i="1"/>
  <c r="D1307" i="1"/>
  <c r="A1308" i="1"/>
  <c r="B1308" i="1"/>
  <c r="D1308" i="1"/>
  <c r="A1309" i="1"/>
  <c r="B1309" i="1"/>
  <c r="D1309" i="1"/>
  <c r="A1310" i="1"/>
  <c r="B1310" i="1"/>
  <c r="D1310" i="1"/>
  <c r="A1311" i="1"/>
  <c r="B1311" i="1"/>
  <c r="D1311" i="1"/>
  <c r="A1312" i="1"/>
  <c r="B1312" i="1"/>
  <c r="D1312" i="1"/>
  <c r="A1313" i="1"/>
  <c r="B1313" i="1"/>
  <c r="D1313" i="1"/>
  <c r="A1314" i="1"/>
  <c r="B1314" i="1"/>
  <c r="D1314" i="1"/>
  <c r="A1315" i="1"/>
  <c r="B1315" i="1"/>
  <c r="D1315" i="1"/>
  <c r="A1316" i="1"/>
  <c r="B1316" i="1"/>
  <c r="D1316" i="1"/>
  <c r="A1317" i="1"/>
  <c r="B1317" i="1"/>
  <c r="D1317" i="1"/>
  <c r="A1318" i="1"/>
  <c r="B1318" i="1"/>
  <c r="D1318" i="1"/>
  <c r="A1319" i="1"/>
  <c r="B1319" i="1"/>
  <c r="D1319" i="1"/>
  <c r="A1320" i="1"/>
  <c r="B1320" i="1"/>
  <c r="D1320" i="1"/>
  <c r="A1321" i="1"/>
  <c r="B1321" i="1"/>
  <c r="D1321" i="1"/>
  <c r="A1322" i="1"/>
  <c r="B1322" i="1"/>
  <c r="D1322" i="1"/>
  <c r="A1323" i="1"/>
  <c r="B1323" i="1"/>
  <c r="D1323" i="1"/>
  <c r="A1324" i="1"/>
  <c r="B1324" i="1"/>
  <c r="D1324" i="1"/>
  <c r="A1325" i="1"/>
  <c r="B1325" i="1"/>
  <c r="D1325" i="1"/>
  <c r="A1326" i="1"/>
  <c r="B1326" i="1"/>
  <c r="D1326" i="1"/>
  <c r="A1327" i="1"/>
  <c r="B1327" i="1"/>
  <c r="D1327" i="1"/>
  <c r="A1328" i="1"/>
  <c r="B1328" i="1"/>
  <c r="D1328" i="1"/>
  <c r="A1329" i="1"/>
  <c r="B1329" i="1"/>
  <c r="D1329" i="1"/>
  <c r="A1330" i="1"/>
  <c r="B1330" i="1"/>
  <c r="D1330" i="1"/>
  <c r="A1331" i="1"/>
  <c r="B1331" i="1"/>
  <c r="D1331" i="1"/>
  <c r="A1332" i="1"/>
  <c r="B1332" i="1"/>
  <c r="D1332" i="1"/>
  <c r="A1333" i="1"/>
  <c r="B1333" i="1"/>
  <c r="D1333" i="1"/>
  <c r="A1334" i="1"/>
  <c r="B1334" i="1"/>
  <c r="D1334" i="1"/>
  <c r="A1335" i="1"/>
  <c r="B1335" i="1"/>
  <c r="D1335" i="1"/>
  <c r="A1336" i="1"/>
  <c r="B1336" i="1"/>
  <c r="D1336" i="1"/>
  <c r="A1337" i="1"/>
  <c r="B1337" i="1"/>
  <c r="D1337" i="1"/>
  <c r="A1338" i="1"/>
  <c r="B1338" i="1"/>
  <c r="D1338" i="1"/>
  <c r="A1339" i="1"/>
  <c r="B1339" i="1"/>
  <c r="D1339" i="1"/>
  <c r="A1340" i="1"/>
  <c r="B1340" i="1"/>
  <c r="D1340" i="1"/>
  <c r="A1341" i="1"/>
  <c r="B1341" i="1"/>
  <c r="D1341" i="1"/>
  <c r="A1342" i="1"/>
  <c r="B1342" i="1"/>
  <c r="D1342" i="1"/>
  <c r="A1343" i="1"/>
  <c r="B1343" i="1"/>
  <c r="D1343" i="1"/>
  <c r="A1344" i="1"/>
  <c r="B1344" i="1"/>
  <c r="D1344" i="1"/>
  <c r="A1345" i="1"/>
  <c r="B1345" i="1"/>
  <c r="D1345" i="1"/>
  <c r="A1346" i="1"/>
  <c r="B1346" i="1"/>
  <c r="D1346" i="1"/>
  <c r="A1347" i="1"/>
  <c r="B1347" i="1"/>
  <c r="D1347" i="1"/>
  <c r="A1348" i="1"/>
  <c r="B1348" i="1"/>
  <c r="D1348" i="1"/>
  <c r="A1349" i="1"/>
  <c r="B1349" i="1"/>
  <c r="D1349" i="1"/>
  <c r="A1350" i="1"/>
  <c r="B1350" i="1"/>
  <c r="D1350" i="1"/>
  <c r="A1351" i="1"/>
  <c r="B1351" i="1"/>
  <c r="D1351" i="1"/>
  <c r="A1352" i="1"/>
  <c r="B1352" i="1"/>
  <c r="D1352" i="1"/>
  <c r="A1353" i="1"/>
  <c r="B1353" i="1"/>
  <c r="D1353" i="1"/>
  <c r="A1354" i="1"/>
  <c r="B1354" i="1"/>
  <c r="D1354" i="1"/>
  <c r="A1355" i="1"/>
  <c r="B1355" i="1"/>
  <c r="D1355" i="1"/>
  <c r="A1356" i="1"/>
  <c r="B1356" i="1"/>
  <c r="D1356" i="1"/>
  <c r="A1357" i="1"/>
  <c r="B1357" i="1"/>
  <c r="D1357" i="1"/>
  <c r="A3377" i="1"/>
  <c r="B3377" i="1"/>
  <c r="D3377" i="1"/>
  <c r="A1358" i="1"/>
  <c r="B1358" i="1"/>
  <c r="D1358" i="1"/>
  <c r="A1359" i="1"/>
  <c r="B1359" i="1"/>
  <c r="D1359" i="1"/>
  <c r="A1360" i="1"/>
  <c r="B1360" i="1"/>
  <c r="D1360" i="1"/>
  <c r="A1361" i="1"/>
  <c r="B1361" i="1"/>
  <c r="D1361" i="1"/>
  <c r="A1362" i="1"/>
  <c r="B1362" i="1"/>
  <c r="D1362" i="1"/>
  <c r="A1363" i="1"/>
  <c r="B1363" i="1"/>
  <c r="D1363" i="1"/>
  <c r="A21" i="1"/>
  <c r="B21" i="1"/>
  <c r="D21" i="1"/>
  <c r="A1364" i="1"/>
  <c r="B1364" i="1"/>
  <c r="D1364" i="1"/>
  <c r="A3378" i="1"/>
  <c r="B3378" i="1"/>
  <c r="D3378" i="1"/>
  <c r="A3379" i="1"/>
  <c r="B3379" i="1"/>
  <c r="D3379" i="1"/>
  <c r="A1365" i="1"/>
  <c r="B1365" i="1"/>
  <c r="D1365" i="1"/>
  <c r="A1366" i="1"/>
  <c r="B1366" i="1"/>
  <c r="D1366" i="1"/>
  <c r="A1367" i="1"/>
  <c r="B1367" i="1"/>
  <c r="D1367" i="1"/>
  <c r="A1368" i="1"/>
  <c r="B1368" i="1"/>
  <c r="D1368" i="1"/>
  <c r="A1369" i="1"/>
  <c r="B1369" i="1"/>
  <c r="D1369" i="1"/>
  <c r="A3537" i="1"/>
  <c r="B3537" i="1"/>
  <c r="D3537" i="1"/>
  <c r="A3538" i="1"/>
  <c r="B3538" i="1"/>
  <c r="D3538" i="1"/>
  <c r="A3380" i="1"/>
  <c r="B3380" i="1"/>
  <c r="D3380" i="1"/>
  <c r="A1370" i="1"/>
  <c r="B1370" i="1"/>
  <c r="D1370" i="1"/>
  <c r="A1371" i="1"/>
  <c r="B1371" i="1"/>
  <c r="D1371" i="1"/>
  <c r="A1372" i="1"/>
  <c r="B1372" i="1"/>
  <c r="D1372" i="1"/>
  <c r="A1373" i="1"/>
  <c r="B1373" i="1"/>
  <c r="D1373" i="1"/>
  <c r="A3381" i="1"/>
  <c r="B3381" i="1"/>
  <c r="D3381" i="1"/>
  <c r="A3382" i="1"/>
  <c r="B3382" i="1"/>
  <c r="D3382" i="1"/>
  <c r="A3383" i="1"/>
  <c r="B3383" i="1"/>
  <c r="D3383" i="1"/>
  <c r="A3384" i="1"/>
  <c r="B3384" i="1"/>
  <c r="D3384" i="1"/>
  <c r="A3515" i="1"/>
  <c r="B3515" i="1"/>
  <c r="D3515" i="1"/>
  <c r="A3385" i="1"/>
  <c r="B3385" i="1"/>
  <c r="D3385" i="1"/>
  <c r="A3516" i="1"/>
  <c r="B3516" i="1"/>
  <c r="D3516" i="1"/>
  <c r="A3386" i="1"/>
  <c r="B3386" i="1"/>
  <c r="D3386" i="1"/>
  <c r="A3517" i="1"/>
  <c r="B3517" i="1"/>
  <c r="D3517" i="1"/>
  <c r="A1374" i="1"/>
  <c r="B1374" i="1"/>
  <c r="D1374" i="1"/>
  <c r="A3518" i="1"/>
  <c r="B3518" i="1"/>
  <c r="D3518" i="1"/>
  <c r="A3519" i="1"/>
  <c r="B3519" i="1"/>
  <c r="D3519" i="1"/>
  <c r="A3520" i="1"/>
  <c r="B3520" i="1"/>
  <c r="D3520" i="1"/>
  <c r="A1375" i="1"/>
  <c r="B1375" i="1"/>
  <c r="D1375" i="1"/>
  <c r="A1376" i="1"/>
  <c r="B1376" i="1"/>
  <c r="D1376" i="1"/>
  <c r="A1377" i="1"/>
  <c r="B1377" i="1"/>
  <c r="D1377" i="1"/>
  <c r="A1378" i="1"/>
  <c r="B1378" i="1"/>
  <c r="D1378" i="1"/>
  <c r="A1379" i="1"/>
  <c r="B1379" i="1"/>
  <c r="D1379" i="1"/>
  <c r="A1380" i="1"/>
  <c r="B1380" i="1"/>
  <c r="D1380" i="1"/>
  <c r="A1381" i="1"/>
  <c r="B1381" i="1"/>
  <c r="D1381" i="1"/>
  <c r="A1382" i="1"/>
  <c r="B1382" i="1"/>
  <c r="D1382" i="1"/>
  <c r="A1383" i="1"/>
  <c r="B1383" i="1"/>
  <c r="D1383" i="1"/>
  <c r="A1384" i="1"/>
  <c r="B1384" i="1"/>
  <c r="D1384" i="1"/>
  <c r="A1385" i="1"/>
  <c r="B1385" i="1"/>
  <c r="D1385" i="1"/>
  <c r="A1386" i="1"/>
  <c r="B1386" i="1"/>
  <c r="D1386" i="1"/>
  <c r="A1387" i="1"/>
  <c r="B1387" i="1"/>
  <c r="D1387" i="1"/>
  <c r="A1388" i="1"/>
  <c r="B1388" i="1"/>
  <c r="D1388" i="1"/>
  <c r="A1389" i="1"/>
  <c r="B1389" i="1"/>
  <c r="D1389" i="1"/>
  <c r="A1390" i="1"/>
  <c r="B1390" i="1"/>
  <c r="D1390" i="1"/>
  <c r="A1391" i="1"/>
  <c r="B1391" i="1"/>
  <c r="D1391" i="1"/>
  <c r="A1392" i="1"/>
  <c r="B1392" i="1"/>
  <c r="D1392" i="1"/>
  <c r="A1393" i="1"/>
  <c r="B1393" i="1"/>
  <c r="D1393" i="1"/>
  <c r="A1394" i="1"/>
  <c r="B1394" i="1"/>
  <c r="D1394" i="1"/>
  <c r="A1395" i="1"/>
  <c r="B1395" i="1"/>
  <c r="D1395" i="1"/>
  <c r="A1396" i="1"/>
  <c r="B1396" i="1"/>
  <c r="D1396" i="1"/>
  <c r="A1397" i="1"/>
  <c r="B1397" i="1"/>
  <c r="D1397" i="1"/>
  <c r="A1398" i="1"/>
  <c r="B1398" i="1"/>
  <c r="D1398" i="1"/>
  <c r="A1399" i="1"/>
  <c r="B1399" i="1"/>
  <c r="D1399" i="1"/>
  <c r="A1400" i="1"/>
  <c r="B1400" i="1"/>
  <c r="D1400" i="1"/>
  <c r="A1401" i="1"/>
  <c r="B1401" i="1"/>
  <c r="D1401" i="1"/>
  <c r="A1402" i="1"/>
  <c r="B1402" i="1"/>
  <c r="D1402" i="1"/>
  <c r="A1403" i="1"/>
  <c r="B1403" i="1"/>
  <c r="D1403" i="1"/>
  <c r="A1404" i="1"/>
  <c r="B1404" i="1"/>
  <c r="D1404" i="1"/>
  <c r="A1405" i="1"/>
  <c r="B1405" i="1"/>
  <c r="D1405" i="1"/>
  <c r="A1406" i="1"/>
  <c r="B1406" i="1"/>
  <c r="D1406" i="1"/>
  <c r="A1407" i="1"/>
  <c r="B1407" i="1"/>
  <c r="D1407" i="1"/>
  <c r="A1408" i="1"/>
  <c r="B1408" i="1"/>
  <c r="D1408" i="1"/>
  <c r="A1409" i="1"/>
  <c r="B1409" i="1"/>
  <c r="D1409" i="1"/>
  <c r="A1410" i="1"/>
  <c r="B1410" i="1"/>
  <c r="D1410" i="1"/>
  <c r="A1411" i="1"/>
  <c r="B1411" i="1"/>
  <c r="D1411" i="1"/>
  <c r="A1412" i="1"/>
  <c r="B1412" i="1"/>
  <c r="D1412" i="1"/>
  <c r="A1413" i="1"/>
  <c r="B1413" i="1"/>
  <c r="D1413" i="1"/>
  <c r="A1414" i="1"/>
  <c r="B1414" i="1"/>
  <c r="D1414" i="1"/>
  <c r="A1415" i="1"/>
  <c r="B1415" i="1"/>
  <c r="D1415" i="1"/>
  <c r="A1416" i="1"/>
  <c r="B1416" i="1"/>
  <c r="D1416" i="1"/>
  <c r="A1417" i="1"/>
  <c r="B1417" i="1"/>
  <c r="D1417" i="1"/>
  <c r="A1418" i="1"/>
  <c r="B1418" i="1"/>
  <c r="D1418" i="1"/>
  <c r="A1419" i="1"/>
  <c r="B1419" i="1"/>
  <c r="D1419" i="1"/>
  <c r="A1420" i="1"/>
  <c r="B1420" i="1"/>
  <c r="D1420" i="1"/>
  <c r="A1421" i="1"/>
  <c r="B1421" i="1"/>
  <c r="D1421" i="1"/>
  <c r="A1422" i="1"/>
  <c r="B1422" i="1"/>
  <c r="D1422" i="1"/>
  <c r="A1423" i="1"/>
  <c r="B1423" i="1"/>
  <c r="D1423" i="1"/>
  <c r="A1424" i="1"/>
  <c r="B1424" i="1"/>
  <c r="D1424" i="1"/>
  <c r="A1425" i="1"/>
  <c r="B1425" i="1"/>
  <c r="D1425" i="1"/>
  <c r="A1426" i="1"/>
  <c r="B1426" i="1"/>
  <c r="D1426" i="1"/>
  <c r="A1427" i="1"/>
  <c r="B1427" i="1"/>
  <c r="D1427" i="1"/>
  <c r="A3539" i="1"/>
  <c r="B3539" i="1"/>
  <c r="D3539" i="1"/>
  <c r="A1428" i="1"/>
  <c r="B1428" i="1"/>
  <c r="D1428" i="1"/>
  <c r="A1429" i="1"/>
  <c r="B1429" i="1"/>
  <c r="D1429" i="1"/>
  <c r="A1430" i="1"/>
  <c r="B1430" i="1"/>
  <c r="D1430" i="1"/>
  <c r="A1431" i="1"/>
  <c r="B1431" i="1"/>
  <c r="D1431" i="1"/>
  <c r="A1432" i="1"/>
  <c r="B1432" i="1"/>
  <c r="D1432" i="1"/>
  <c r="A22" i="1"/>
  <c r="B22" i="1"/>
  <c r="D22" i="1"/>
  <c r="A1433" i="1"/>
  <c r="B1433" i="1"/>
  <c r="D1433" i="1"/>
  <c r="A1434" i="1"/>
  <c r="B1434" i="1"/>
  <c r="D1434" i="1"/>
  <c r="A1435" i="1"/>
  <c r="B1435" i="1"/>
  <c r="D1435" i="1"/>
  <c r="A1436" i="1"/>
  <c r="B1436" i="1"/>
  <c r="D1436" i="1"/>
  <c r="A1437" i="1"/>
  <c r="B1437" i="1"/>
  <c r="D1437" i="1"/>
  <c r="A1438" i="1"/>
  <c r="B1438" i="1"/>
  <c r="D1438" i="1"/>
  <c r="A1439" i="1"/>
  <c r="B1439" i="1"/>
  <c r="D1439" i="1"/>
  <c r="A1440" i="1"/>
  <c r="B1440" i="1"/>
  <c r="D1440" i="1"/>
  <c r="A1441" i="1"/>
  <c r="B1441" i="1"/>
  <c r="D1441" i="1"/>
  <c r="A1442" i="1"/>
  <c r="B1442" i="1"/>
  <c r="D1442" i="1"/>
  <c r="A1443" i="1"/>
  <c r="B1443" i="1"/>
  <c r="D1443" i="1"/>
  <c r="A1444" i="1"/>
  <c r="B1444" i="1"/>
  <c r="D1444" i="1"/>
  <c r="A1445" i="1"/>
  <c r="B1445" i="1"/>
  <c r="D1445" i="1"/>
  <c r="A1446" i="1"/>
  <c r="B1446" i="1"/>
  <c r="D1446" i="1"/>
  <c r="A1447" i="1"/>
  <c r="B1447" i="1"/>
  <c r="D1447" i="1"/>
  <c r="A1448" i="1"/>
  <c r="B1448" i="1"/>
  <c r="D1448" i="1"/>
  <c r="A3387" i="1"/>
  <c r="B3387" i="1"/>
  <c r="D3387" i="1"/>
  <c r="A1449" i="1"/>
  <c r="B1449" i="1"/>
  <c r="D1449" i="1"/>
  <c r="A1450" i="1"/>
  <c r="B1450" i="1"/>
  <c r="D1450" i="1"/>
  <c r="A1451" i="1"/>
  <c r="B1451" i="1"/>
  <c r="D1451" i="1"/>
  <c r="A1452" i="1"/>
  <c r="B1452" i="1"/>
  <c r="D1452" i="1"/>
  <c r="A1453" i="1"/>
  <c r="B1453" i="1"/>
  <c r="D1453" i="1"/>
  <c r="A1454" i="1"/>
  <c r="B1454" i="1"/>
  <c r="D1454" i="1"/>
  <c r="A1455" i="1"/>
  <c r="B1455" i="1"/>
  <c r="D1455" i="1"/>
  <c r="A1456" i="1"/>
  <c r="B1456" i="1"/>
  <c r="D1456" i="1"/>
  <c r="A1457" i="1"/>
  <c r="B1457" i="1"/>
  <c r="D1457" i="1"/>
  <c r="A1458" i="1"/>
  <c r="B1458" i="1"/>
  <c r="D1458" i="1"/>
  <c r="A1459" i="1"/>
  <c r="B1459" i="1"/>
  <c r="D1459" i="1"/>
  <c r="A1460" i="1"/>
  <c r="B1460" i="1"/>
  <c r="D1460" i="1"/>
  <c r="A1461" i="1"/>
  <c r="B1461" i="1"/>
  <c r="D1461" i="1"/>
  <c r="A1462" i="1"/>
  <c r="B1462" i="1"/>
  <c r="D1462" i="1"/>
  <c r="A1463" i="1"/>
  <c r="B1463" i="1"/>
  <c r="D1463" i="1"/>
  <c r="A1464" i="1"/>
  <c r="B1464" i="1"/>
  <c r="D1464" i="1"/>
  <c r="A1465" i="1"/>
  <c r="B1465" i="1"/>
  <c r="D1465" i="1"/>
  <c r="A1466" i="1"/>
  <c r="B1466" i="1"/>
  <c r="D1466" i="1"/>
  <c r="A1467" i="1"/>
  <c r="B1467" i="1"/>
  <c r="D1467" i="1"/>
  <c r="A1468" i="1"/>
  <c r="B1468" i="1"/>
  <c r="D1468" i="1"/>
  <c r="A1469" i="1"/>
  <c r="B1469" i="1"/>
  <c r="D1469" i="1"/>
  <c r="A1470" i="1"/>
  <c r="B1470" i="1"/>
  <c r="D1470" i="1"/>
  <c r="A1471" i="1"/>
  <c r="B1471" i="1"/>
  <c r="D1471" i="1"/>
  <c r="A1472" i="1"/>
  <c r="B1472" i="1"/>
  <c r="D1472" i="1"/>
  <c r="A1473" i="1"/>
  <c r="B1473" i="1"/>
  <c r="D1473" i="1"/>
  <c r="A1474" i="1"/>
  <c r="B1474" i="1"/>
  <c r="D1474" i="1"/>
  <c r="A1475" i="1"/>
  <c r="B1475" i="1"/>
  <c r="D1475" i="1"/>
  <c r="A1476" i="1"/>
  <c r="B1476" i="1"/>
  <c r="D1476" i="1"/>
  <c r="A1477" i="1"/>
  <c r="B1477" i="1"/>
  <c r="D1477" i="1"/>
  <c r="A3540" i="1"/>
  <c r="B3540" i="1"/>
  <c r="D3540" i="1"/>
  <c r="A3388" i="1"/>
  <c r="B3388" i="1"/>
  <c r="D3388" i="1"/>
  <c r="A3389" i="1"/>
  <c r="B3389" i="1"/>
  <c r="D3389" i="1"/>
  <c r="A3390" i="1"/>
  <c r="B3390" i="1"/>
  <c r="D3390" i="1"/>
  <c r="A1478" i="1"/>
  <c r="B1478" i="1"/>
  <c r="D1478" i="1"/>
  <c r="A3541" i="1"/>
  <c r="B3541" i="1"/>
  <c r="D3541" i="1"/>
  <c r="A1479" i="1"/>
  <c r="B1479" i="1"/>
  <c r="D1479" i="1"/>
  <c r="A1480" i="1"/>
  <c r="B1480" i="1"/>
  <c r="D1480" i="1"/>
  <c r="A1481" i="1"/>
  <c r="B1481" i="1"/>
  <c r="D1481" i="1"/>
  <c r="A1482" i="1"/>
  <c r="B1482" i="1"/>
  <c r="D1482" i="1"/>
  <c r="A1483" i="1"/>
  <c r="B1483" i="1"/>
  <c r="D1483" i="1"/>
  <c r="A1484" i="1"/>
  <c r="B1484" i="1"/>
  <c r="D1484" i="1"/>
  <c r="A1485" i="1"/>
  <c r="B1485" i="1"/>
  <c r="D1485" i="1"/>
  <c r="A1486" i="1"/>
  <c r="B1486" i="1"/>
  <c r="D1486" i="1"/>
  <c r="A1487" i="1"/>
  <c r="B1487" i="1"/>
  <c r="D1487" i="1"/>
  <c r="A1488" i="1"/>
  <c r="B1488" i="1"/>
  <c r="D1488" i="1"/>
  <c r="A1489" i="1"/>
  <c r="B1489" i="1"/>
  <c r="D1489" i="1"/>
  <c r="A1490" i="1"/>
  <c r="B1490" i="1"/>
  <c r="D1490" i="1"/>
  <c r="A1491" i="1"/>
  <c r="B1491" i="1"/>
  <c r="D1491" i="1"/>
  <c r="A1492" i="1"/>
  <c r="B1492" i="1"/>
  <c r="D1492" i="1"/>
  <c r="A1493" i="1"/>
  <c r="B1493" i="1"/>
  <c r="D1493" i="1"/>
  <c r="A1494" i="1"/>
  <c r="B1494" i="1"/>
  <c r="D1494" i="1"/>
  <c r="A1495" i="1"/>
  <c r="B1495" i="1"/>
  <c r="D1495" i="1"/>
  <c r="A1496" i="1"/>
  <c r="B1496" i="1"/>
  <c r="D1496" i="1"/>
  <c r="A1497" i="1"/>
  <c r="B1497" i="1"/>
  <c r="D1497" i="1"/>
  <c r="A3391" i="1"/>
  <c r="B3391" i="1"/>
  <c r="D3391" i="1"/>
  <c r="A1498" i="1"/>
  <c r="B1498" i="1"/>
  <c r="D1498" i="1"/>
  <c r="A1499" i="1"/>
  <c r="B1499" i="1"/>
  <c r="D1499" i="1"/>
  <c r="A1500" i="1"/>
  <c r="B1500" i="1"/>
  <c r="D1500" i="1"/>
  <c r="A1501" i="1"/>
  <c r="B1501" i="1"/>
  <c r="D1501" i="1"/>
  <c r="A1502" i="1"/>
  <c r="B1502" i="1"/>
  <c r="D1502" i="1"/>
  <c r="A1503" i="1"/>
  <c r="B1503" i="1"/>
  <c r="D1503" i="1"/>
  <c r="A1504" i="1"/>
  <c r="B1504" i="1"/>
  <c r="D1504" i="1"/>
  <c r="A1505" i="1"/>
  <c r="B1505" i="1"/>
  <c r="D1505" i="1"/>
  <c r="A1506" i="1"/>
  <c r="B1506" i="1"/>
  <c r="D1506" i="1"/>
  <c r="A1507" i="1"/>
  <c r="B1507" i="1"/>
  <c r="D1507" i="1"/>
  <c r="A1508" i="1"/>
  <c r="B1508" i="1"/>
  <c r="D1508" i="1"/>
  <c r="A1509" i="1"/>
  <c r="B1509" i="1"/>
  <c r="D1509" i="1"/>
  <c r="A1510" i="1"/>
  <c r="B1510" i="1"/>
  <c r="D1510" i="1"/>
  <c r="A1511" i="1"/>
  <c r="B1511" i="1"/>
  <c r="D1511" i="1"/>
  <c r="A1512" i="1"/>
  <c r="B1512" i="1"/>
  <c r="D1512" i="1"/>
  <c r="A1513" i="1"/>
  <c r="B1513" i="1"/>
  <c r="D1513" i="1"/>
  <c r="A1514" i="1"/>
  <c r="B1514" i="1"/>
  <c r="D1514" i="1"/>
  <c r="A1515" i="1"/>
  <c r="B1515" i="1"/>
  <c r="D1515" i="1"/>
  <c r="A1516" i="1"/>
  <c r="B1516" i="1"/>
  <c r="D1516" i="1"/>
  <c r="A1517" i="1"/>
  <c r="B1517" i="1"/>
  <c r="D1517" i="1"/>
  <c r="A1518" i="1"/>
  <c r="B1518" i="1"/>
  <c r="D1518" i="1"/>
  <c r="A1519" i="1"/>
  <c r="B1519" i="1"/>
  <c r="D1519" i="1"/>
  <c r="A1520" i="1"/>
  <c r="B1520" i="1"/>
  <c r="D1520" i="1"/>
  <c r="A1521" i="1"/>
  <c r="B1521" i="1"/>
  <c r="D1521" i="1"/>
  <c r="A1522" i="1"/>
  <c r="B1522" i="1"/>
  <c r="D1522" i="1"/>
  <c r="A1523" i="1"/>
  <c r="B1523" i="1"/>
  <c r="D1523" i="1"/>
  <c r="A1524" i="1"/>
  <c r="B1524" i="1"/>
  <c r="D1524" i="1"/>
  <c r="A1525" i="1"/>
  <c r="B1525" i="1"/>
  <c r="D1525" i="1"/>
  <c r="A1526" i="1"/>
  <c r="B1526" i="1"/>
  <c r="D1526" i="1"/>
  <c r="A1527" i="1"/>
  <c r="B1527" i="1"/>
  <c r="D1527" i="1"/>
  <c r="A1528" i="1"/>
  <c r="B1528" i="1"/>
  <c r="D1528" i="1"/>
  <c r="A1529" i="1"/>
  <c r="B1529" i="1"/>
  <c r="D1529" i="1"/>
  <c r="A1530" i="1"/>
  <c r="B1530" i="1"/>
  <c r="D1530" i="1"/>
  <c r="A1531" i="1"/>
  <c r="B1531" i="1"/>
  <c r="D1531" i="1"/>
  <c r="A1532" i="1"/>
  <c r="B1532" i="1"/>
  <c r="D1532" i="1"/>
  <c r="A1533" i="1"/>
  <c r="B1533" i="1"/>
  <c r="D1533" i="1"/>
  <c r="A1534" i="1"/>
  <c r="B1534" i="1"/>
  <c r="D1534" i="1"/>
  <c r="A1535" i="1"/>
  <c r="B1535" i="1"/>
  <c r="D1535" i="1"/>
  <c r="A1536" i="1"/>
  <c r="B1536" i="1"/>
  <c r="D1536" i="1"/>
  <c r="A1537" i="1"/>
  <c r="B1537" i="1"/>
  <c r="D1537" i="1"/>
  <c r="A1538" i="1"/>
  <c r="B1538" i="1"/>
  <c r="D1538" i="1"/>
  <c r="A1539" i="1"/>
  <c r="B1539" i="1"/>
  <c r="D1539" i="1"/>
  <c r="A1540" i="1"/>
  <c r="B1540" i="1"/>
  <c r="D1540" i="1"/>
  <c r="A1541" i="1"/>
  <c r="B1541" i="1"/>
  <c r="D1541" i="1"/>
  <c r="A1542" i="1"/>
  <c r="B1542" i="1"/>
  <c r="D1542" i="1"/>
  <c r="A1543" i="1"/>
  <c r="B1543" i="1"/>
  <c r="D1543" i="1"/>
  <c r="A1544" i="1"/>
  <c r="B1544" i="1"/>
  <c r="D1544" i="1"/>
  <c r="A1545" i="1"/>
  <c r="B1545" i="1"/>
  <c r="D1545" i="1"/>
  <c r="A1546" i="1"/>
  <c r="B1546" i="1"/>
  <c r="D1546" i="1"/>
  <c r="A1547" i="1"/>
  <c r="B1547" i="1"/>
  <c r="D1547" i="1"/>
  <c r="A1548" i="1"/>
  <c r="B1548" i="1"/>
  <c r="D1548" i="1"/>
  <c r="A1549" i="1"/>
  <c r="B1549" i="1"/>
  <c r="D1549" i="1"/>
  <c r="A1550" i="1"/>
  <c r="B1550" i="1"/>
  <c r="D1550" i="1"/>
  <c r="A1551" i="1"/>
  <c r="B1551" i="1"/>
  <c r="D1551" i="1"/>
  <c r="A1552" i="1"/>
  <c r="B1552" i="1"/>
  <c r="D1552" i="1"/>
  <c r="A1553" i="1"/>
  <c r="B1553" i="1"/>
  <c r="D1553" i="1"/>
  <c r="A1554" i="1"/>
  <c r="B1554" i="1"/>
  <c r="D1554" i="1"/>
  <c r="A1555" i="1"/>
  <c r="B1555" i="1"/>
  <c r="D1555" i="1"/>
  <c r="A1556" i="1"/>
  <c r="B1556" i="1"/>
  <c r="D1556" i="1"/>
  <c r="A1557" i="1"/>
  <c r="B1557" i="1"/>
  <c r="D1557" i="1"/>
  <c r="A1558" i="1"/>
  <c r="B1558" i="1"/>
  <c r="D1558" i="1"/>
  <c r="A1559" i="1"/>
  <c r="B1559" i="1"/>
  <c r="D1559" i="1"/>
  <c r="A1560" i="1"/>
  <c r="B1560" i="1"/>
  <c r="D1560" i="1"/>
  <c r="A1561" i="1"/>
  <c r="B1561" i="1"/>
  <c r="D1561" i="1"/>
  <c r="A1562" i="1"/>
  <c r="B1562" i="1"/>
  <c r="D1562" i="1"/>
  <c r="A1563" i="1"/>
  <c r="B1563" i="1"/>
  <c r="D1563" i="1"/>
  <c r="A1564" i="1"/>
  <c r="B1564" i="1"/>
  <c r="D1564" i="1"/>
  <c r="A1565" i="1"/>
  <c r="B1565" i="1"/>
  <c r="D1565" i="1"/>
  <c r="A1566" i="1"/>
  <c r="B1566" i="1"/>
  <c r="D1566" i="1"/>
  <c r="A1567" i="1"/>
  <c r="B1567" i="1"/>
  <c r="D1567" i="1"/>
  <c r="A1568" i="1"/>
  <c r="B1568" i="1"/>
  <c r="D1568" i="1"/>
  <c r="A1569" i="1"/>
  <c r="B1569" i="1"/>
  <c r="D1569" i="1"/>
  <c r="A1570" i="1"/>
  <c r="B1570" i="1"/>
  <c r="D1570" i="1"/>
  <c r="A1571" i="1"/>
  <c r="B1571" i="1"/>
  <c r="D1571" i="1"/>
  <c r="A1572" i="1"/>
  <c r="B1572" i="1"/>
  <c r="D1572" i="1"/>
  <c r="A1573" i="1"/>
  <c r="B1573" i="1"/>
  <c r="D1573" i="1"/>
  <c r="A1574" i="1"/>
  <c r="B1574" i="1"/>
  <c r="D1574" i="1"/>
  <c r="A1575" i="1"/>
  <c r="B1575" i="1"/>
  <c r="D1575" i="1"/>
  <c r="A1576" i="1"/>
  <c r="B1576" i="1"/>
  <c r="D1576" i="1"/>
  <c r="A1577" i="1"/>
  <c r="B1577" i="1"/>
  <c r="D1577" i="1"/>
  <c r="A1578" i="1"/>
  <c r="B1578" i="1"/>
  <c r="D1578" i="1"/>
  <c r="A1579" i="1"/>
  <c r="B1579" i="1"/>
  <c r="D1579" i="1"/>
  <c r="A1580" i="1"/>
  <c r="B1580" i="1"/>
  <c r="D1580" i="1"/>
  <c r="A1581" i="1"/>
  <c r="B1581" i="1"/>
  <c r="D1581" i="1"/>
  <c r="A1582" i="1"/>
  <c r="B1582" i="1"/>
  <c r="D1582" i="1"/>
  <c r="A3542" i="1"/>
  <c r="B3542" i="1"/>
  <c r="D3542" i="1"/>
  <c r="A1583" i="1"/>
  <c r="B1583" i="1"/>
  <c r="D1583" i="1"/>
  <c r="A1584" i="1"/>
  <c r="B1584" i="1"/>
  <c r="D1584" i="1"/>
  <c r="A1585" i="1"/>
  <c r="B1585" i="1"/>
  <c r="D1585" i="1"/>
  <c r="A1586" i="1"/>
  <c r="B1586" i="1"/>
  <c r="D1586" i="1"/>
  <c r="A1587" i="1"/>
  <c r="B1587" i="1"/>
  <c r="D1587" i="1"/>
  <c r="A1588" i="1"/>
  <c r="B1588" i="1"/>
  <c r="D1588" i="1"/>
  <c r="A1589" i="1"/>
  <c r="B1589" i="1"/>
  <c r="D1589" i="1"/>
  <c r="A1590" i="1"/>
  <c r="B1590" i="1"/>
  <c r="D1590" i="1"/>
  <c r="A1591" i="1"/>
  <c r="B1591" i="1"/>
  <c r="D1591" i="1"/>
  <c r="A1592" i="1"/>
  <c r="B1592" i="1"/>
  <c r="D1592" i="1"/>
  <c r="A1593" i="1"/>
  <c r="B1593" i="1"/>
  <c r="D1593" i="1"/>
  <c r="A1594" i="1"/>
  <c r="B1594" i="1"/>
  <c r="D1594" i="1"/>
  <c r="A1595" i="1"/>
  <c r="B1595" i="1"/>
  <c r="D1595" i="1"/>
  <c r="A1596" i="1"/>
  <c r="B1596" i="1"/>
  <c r="D1596" i="1"/>
  <c r="A1597" i="1"/>
  <c r="B1597" i="1"/>
  <c r="D1597" i="1"/>
  <c r="A1598" i="1"/>
  <c r="B1598" i="1"/>
  <c r="D1598" i="1"/>
  <c r="A1599" i="1"/>
  <c r="B1599" i="1"/>
  <c r="D1599" i="1"/>
  <c r="A1600" i="1"/>
  <c r="B1600" i="1"/>
  <c r="D1600" i="1"/>
  <c r="A1601" i="1"/>
  <c r="B1601" i="1"/>
  <c r="D1601" i="1"/>
  <c r="A1602" i="1"/>
  <c r="B1602" i="1"/>
  <c r="D1602" i="1"/>
  <c r="A1603" i="1"/>
  <c r="B1603" i="1"/>
  <c r="D1603" i="1"/>
  <c r="A1604" i="1"/>
  <c r="B1604" i="1"/>
  <c r="D1604" i="1"/>
  <c r="A1605" i="1"/>
  <c r="B1605" i="1"/>
  <c r="D1605" i="1"/>
  <c r="A1606" i="1"/>
  <c r="B1606" i="1"/>
  <c r="D1606" i="1"/>
  <c r="A1607" i="1"/>
  <c r="B1607" i="1"/>
  <c r="D1607" i="1"/>
  <c r="A1608" i="1"/>
  <c r="B1608" i="1"/>
  <c r="D1608" i="1"/>
  <c r="A1609" i="1"/>
  <c r="B1609" i="1"/>
  <c r="D1609" i="1"/>
  <c r="A1610" i="1"/>
  <c r="B1610" i="1"/>
  <c r="D1610" i="1"/>
  <c r="A1611" i="1"/>
  <c r="B1611" i="1"/>
  <c r="D1611" i="1"/>
  <c r="A1612" i="1"/>
  <c r="B1612" i="1"/>
  <c r="D1612" i="1"/>
  <c r="A1613" i="1"/>
  <c r="B1613" i="1"/>
  <c r="D1613" i="1"/>
  <c r="A1614" i="1"/>
  <c r="B1614" i="1"/>
  <c r="D1614" i="1"/>
  <c r="A1615" i="1"/>
  <c r="B1615" i="1"/>
  <c r="D1615" i="1"/>
  <c r="A1616" i="1"/>
  <c r="B1616" i="1"/>
  <c r="D1616" i="1"/>
  <c r="A1617" i="1"/>
  <c r="B1617" i="1"/>
  <c r="D1617" i="1"/>
  <c r="A1618" i="1"/>
  <c r="B1618" i="1"/>
  <c r="D1618" i="1"/>
  <c r="A1619" i="1"/>
  <c r="B1619" i="1"/>
  <c r="D1619" i="1"/>
  <c r="A1620" i="1"/>
  <c r="B1620" i="1"/>
  <c r="D1620" i="1"/>
  <c r="A1621" i="1"/>
  <c r="B1621" i="1"/>
  <c r="D1621" i="1"/>
  <c r="A1622" i="1"/>
  <c r="B1622" i="1"/>
  <c r="D1622" i="1"/>
  <c r="A3392" i="1"/>
  <c r="B3392" i="1"/>
  <c r="D3392" i="1"/>
  <c r="A3393" i="1"/>
  <c r="B3393" i="1"/>
  <c r="D3393" i="1"/>
  <c r="A3394" i="1"/>
  <c r="B3394" i="1"/>
  <c r="D3394" i="1"/>
  <c r="A3543" i="1"/>
  <c r="B3543" i="1"/>
  <c r="D3543" i="1"/>
  <c r="A3395" i="1"/>
  <c r="B3395" i="1"/>
  <c r="D3395" i="1"/>
  <c r="A3396" i="1"/>
  <c r="B3396" i="1"/>
  <c r="D3396" i="1"/>
  <c r="A3397" i="1"/>
  <c r="B3397" i="1"/>
  <c r="D3397" i="1"/>
  <c r="A3398" i="1"/>
  <c r="B3398" i="1"/>
  <c r="D3398" i="1"/>
  <c r="A1623" i="1"/>
  <c r="B1623" i="1"/>
  <c r="D1623" i="1"/>
  <c r="A1624" i="1"/>
  <c r="B1624" i="1"/>
  <c r="D1624" i="1"/>
  <c r="A1625" i="1"/>
  <c r="B1625" i="1"/>
  <c r="D1625" i="1"/>
  <c r="A1626" i="1"/>
  <c r="B1626" i="1"/>
  <c r="D1626" i="1"/>
  <c r="A1627" i="1"/>
  <c r="B1627" i="1"/>
  <c r="D1627" i="1"/>
  <c r="A1628" i="1"/>
  <c r="B1628" i="1"/>
  <c r="D1628" i="1"/>
  <c r="A1629" i="1"/>
  <c r="B1629" i="1"/>
  <c r="D1629" i="1"/>
  <c r="A1630" i="1"/>
  <c r="B1630" i="1"/>
  <c r="D1630" i="1"/>
  <c r="A3399" i="1"/>
  <c r="B3399" i="1"/>
  <c r="D3399" i="1"/>
  <c r="A1631" i="1"/>
  <c r="B1631" i="1"/>
  <c r="D1631" i="1"/>
  <c r="A1632" i="1"/>
  <c r="B1632" i="1"/>
  <c r="D1632" i="1"/>
  <c r="A1633" i="1"/>
  <c r="B1633" i="1"/>
  <c r="D1633" i="1"/>
  <c r="A1634" i="1"/>
  <c r="B1634" i="1"/>
  <c r="D1634" i="1"/>
  <c r="A1635" i="1"/>
  <c r="B1635" i="1"/>
  <c r="D1635" i="1"/>
  <c r="A1636" i="1"/>
  <c r="B1636" i="1"/>
  <c r="D1636" i="1"/>
  <c r="A1637" i="1"/>
  <c r="B1637" i="1"/>
  <c r="D1637" i="1"/>
  <c r="A1638" i="1"/>
  <c r="B1638" i="1"/>
  <c r="D1638" i="1"/>
  <c r="A1639" i="1"/>
  <c r="B1639" i="1"/>
  <c r="D1639" i="1"/>
  <c r="A1640" i="1"/>
  <c r="B1640" i="1"/>
  <c r="D1640" i="1"/>
  <c r="A1641" i="1"/>
  <c r="B1641" i="1"/>
  <c r="D1641" i="1"/>
  <c r="A1642" i="1"/>
  <c r="B1642" i="1"/>
  <c r="D1642" i="1"/>
  <c r="A1643" i="1"/>
  <c r="B1643" i="1"/>
  <c r="D1643" i="1"/>
  <c r="A1644" i="1"/>
  <c r="B1644" i="1"/>
  <c r="D1644" i="1"/>
  <c r="A1645" i="1"/>
  <c r="B1645" i="1"/>
  <c r="D1645" i="1"/>
  <c r="A1646" i="1"/>
  <c r="B1646" i="1"/>
  <c r="D1646" i="1"/>
  <c r="A1647" i="1"/>
  <c r="B1647" i="1"/>
  <c r="D1647" i="1"/>
  <c r="A1648" i="1"/>
  <c r="B1648" i="1"/>
  <c r="D1648" i="1"/>
  <c r="A1649" i="1"/>
  <c r="B1649" i="1"/>
  <c r="D1649" i="1"/>
  <c r="A1650" i="1"/>
  <c r="B1650" i="1"/>
  <c r="D1650" i="1"/>
  <c r="A1651" i="1"/>
  <c r="B1651" i="1"/>
  <c r="D1651" i="1"/>
  <c r="A3400" i="1"/>
  <c r="B3400" i="1"/>
  <c r="D3400" i="1"/>
  <c r="A3544" i="1"/>
  <c r="B3544" i="1"/>
  <c r="D3544" i="1"/>
  <c r="A1652" i="1"/>
  <c r="B1652" i="1"/>
  <c r="D1652" i="1"/>
  <c r="A3401" i="1"/>
  <c r="B3401" i="1"/>
  <c r="D3401" i="1"/>
  <c r="A1653" i="1"/>
  <c r="B1653" i="1"/>
  <c r="D1653" i="1"/>
  <c r="A1654" i="1"/>
  <c r="B1654" i="1"/>
  <c r="D1654" i="1"/>
  <c r="A3402" i="1"/>
  <c r="B3402" i="1"/>
  <c r="D3402" i="1"/>
  <c r="A3403" i="1"/>
  <c r="B3403" i="1"/>
  <c r="D3403" i="1"/>
  <c r="A1655" i="1"/>
  <c r="B1655" i="1"/>
  <c r="D1655" i="1"/>
  <c r="A3545" i="1"/>
  <c r="B3545" i="1"/>
  <c r="D3545" i="1"/>
  <c r="A3404" i="1"/>
  <c r="B3404" i="1"/>
  <c r="D3404" i="1"/>
  <c r="A3546" i="1"/>
  <c r="B3546" i="1"/>
  <c r="D3546" i="1"/>
  <c r="A1656" i="1"/>
  <c r="B1656" i="1"/>
  <c r="D1656" i="1"/>
  <c r="A1657" i="1"/>
  <c r="B1657" i="1"/>
  <c r="D1657" i="1"/>
  <c r="A1658" i="1"/>
  <c r="B1658" i="1"/>
  <c r="D1658" i="1"/>
  <c r="A1659" i="1"/>
  <c r="B1659" i="1"/>
  <c r="D1659" i="1"/>
  <c r="A1660" i="1"/>
  <c r="B1660" i="1"/>
  <c r="D1660" i="1"/>
  <c r="A1661" i="1"/>
  <c r="B1661" i="1"/>
  <c r="D1661" i="1"/>
  <c r="A1662" i="1"/>
  <c r="B1662" i="1"/>
  <c r="D1662" i="1"/>
  <c r="A1663" i="1"/>
  <c r="B1663" i="1"/>
  <c r="D1663" i="1"/>
  <c r="A1664" i="1"/>
  <c r="B1664" i="1"/>
  <c r="D1664" i="1"/>
  <c r="A1665" i="1"/>
  <c r="B1665" i="1"/>
  <c r="D1665" i="1"/>
  <c r="A1666" i="1"/>
  <c r="B1666" i="1"/>
  <c r="D1666" i="1"/>
  <c r="A3405" i="1"/>
  <c r="B3405" i="1"/>
  <c r="D3405" i="1"/>
  <c r="A3406" i="1"/>
  <c r="B3406" i="1"/>
  <c r="D3406" i="1"/>
  <c r="A1667" i="1"/>
  <c r="B1667" i="1"/>
  <c r="D1667" i="1"/>
  <c r="A1668" i="1"/>
  <c r="B1668" i="1"/>
  <c r="D1668" i="1"/>
  <c r="A1669" i="1"/>
  <c r="B1669" i="1"/>
  <c r="D1669" i="1"/>
  <c r="A1670" i="1"/>
  <c r="B1670" i="1"/>
  <c r="D1670" i="1"/>
  <c r="A1671" i="1"/>
  <c r="B1671" i="1"/>
  <c r="D1671" i="1"/>
  <c r="A1672" i="1"/>
  <c r="B1672" i="1"/>
  <c r="D1672" i="1"/>
  <c r="A1673" i="1"/>
  <c r="B1673" i="1"/>
  <c r="D1673" i="1"/>
  <c r="A1674" i="1"/>
  <c r="B1674" i="1"/>
  <c r="D1674" i="1"/>
  <c r="A1675" i="1"/>
  <c r="B1675" i="1"/>
  <c r="D1675" i="1"/>
  <c r="A1676" i="1"/>
  <c r="B1676" i="1"/>
  <c r="D1676" i="1"/>
  <c r="A3407" i="1"/>
  <c r="B3407" i="1"/>
  <c r="D3407" i="1"/>
  <c r="A3408" i="1"/>
  <c r="B3408" i="1"/>
  <c r="D3408" i="1"/>
  <c r="A3409" i="1"/>
  <c r="B3409" i="1"/>
  <c r="D3409" i="1"/>
  <c r="A3410" i="1"/>
  <c r="B3410" i="1"/>
  <c r="D3410" i="1"/>
  <c r="A3411" i="1"/>
  <c r="B3411" i="1"/>
  <c r="D3411" i="1"/>
  <c r="A3412" i="1"/>
  <c r="B3412" i="1"/>
  <c r="D3412" i="1"/>
  <c r="A3413" i="1"/>
  <c r="B3413" i="1"/>
  <c r="D3413" i="1"/>
  <c r="A3414" i="1"/>
  <c r="B3414" i="1"/>
  <c r="D3414" i="1"/>
  <c r="A3415" i="1"/>
  <c r="B3415" i="1"/>
  <c r="D3415" i="1"/>
  <c r="A3416" i="1"/>
  <c r="B3416" i="1"/>
  <c r="D3416" i="1"/>
  <c r="A3417" i="1"/>
  <c r="B3417" i="1"/>
  <c r="D3417" i="1"/>
  <c r="A3418" i="1"/>
  <c r="B3418" i="1"/>
  <c r="D3418" i="1"/>
  <c r="A3521" i="1"/>
  <c r="B3521" i="1"/>
  <c r="D3521" i="1"/>
  <c r="A3522" i="1"/>
  <c r="B3522" i="1"/>
  <c r="D3522" i="1"/>
  <c r="A3523" i="1"/>
  <c r="B3523" i="1"/>
  <c r="D3523" i="1"/>
  <c r="A3524" i="1"/>
  <c r="B3524" i="1"/>
  <c r="D3524" i="1"/>
  <c r="A3547" i="1"/>
  <c r="B3547" i="1"/>
  <c r="D3547" i="1"/>
  <c r="A3419" i="1"/>
  <c r="B3419" i="1"/>
  <c r="D3419" i="1"/>
  <c r="A3420" i="1"/>
  <c r="B3420" i="1"/>
  <c r="D3420" i="1"/>
  <c r="A3421" i="1"/>
  <c r="B3421" i="1"/>
  <c r="D3421" i="1"/>
  <c r="A3422" i="1"/>
  <c r="B3422" i="1"/>
  <c r="D3422" i="1"/>
  <c r="A3423" i="1"/>
  <c r="B3423" i="1"/>
  <c r="D3423" i="1"/>
  <c r="A3424" i="1"/>
  <c r="B3424" i="1"/>
  <c r="D3424" i="1"/>
  <c r="A3425" i="1"/>
  <c r="B3425" i="1"/>
  <c r="D3425" i="1"/>
  <c r="A3426" i="1"/>
  <c r="B3426" i="1"/>
  <c r="D3426" i="1"/>
  <c r="A3427" i="1"/>
  <c r="B3427" i="1"/>
  <c r="D3427" i="1"/>
  <c r="A23" i="1"/>
  <c r="B23" i="1"/>
  <c r="D23" i="1"/>
  <c r="A1677" i="1"/>
  <c r="B1677" i="1"/>
  <c r="D1677" i="1"/>
  <c r="A1678" i="1"/>
  <c r="B1678" i="1"/>
  <c r="D1678" i="1"/>
  <c r="A1679" i="1"/>
  <c r="B1679" i="1"/>
  <c r="D1679" i="1"/>
  <c r="A1680" i="1"/>
  <c r="B1680" i="1"/>
  <c r="D1680" i="1"/>
  <c r="A1681" i="1"/>
  <c r="B1681" i="1"/>
  <c r="D1681" i="1"/>
  <c r="A1682" i="1"/>
  <c r="B1682" i="1"/>
  <c r="D1682" i="1"/>
  <c r="A1683" i="1"/>
  <c r="B1683" i="1"/>
  <c r="D1683" i="1"/>
  <c r="A1684" i="1"/>
  <c r="B1684" i="1"/>
  <c r="D1684" i="1"/>
  <c r="A1685" i="1"/>
  <c r="B1685" i="1"/>
  <c r="D1685" i="1"/>
  <c r="A1686" i="1"/>
  <c r="B1686" i="1"/>
  <c r="D1686" i="1"/>
  <c r="A1687" i="1"/>
  <c r="B1687" i="1"/>
  <c r="D1687" i="1"/>
  <c r="A1688" i="1"/>
  <c r="B1688" i="1"/>
  <c r="D1688" i="1"/>
  <c r="A1689" i="1"/>
  <c r="B1689" i="1"/>
  <c r="D1689" i="1"/>
  <c r="A1690" i="1"/>
  <c r="B1690" i="1"/>
  <c r="D1690" i="1"/>
  <c r="A1691" i="1"/>
  <c r="B1691" i="1"/>
  <c r="D1691" i="1"/>
  <c r="A1692" i="1"/>
  <c r="B1692" i="1"/>
  <c r="D1692" i="1"/>
  <c r="A1693" i="1"/>
  <c r="B1693" i="1"/>
  <c r="D1693" i="1"/>
  <c r="A1694" i="1"/>
  <c r="B1694" i="1"/>
  <c r="D1694" i="1"/>
  <c r="A1695" i="1"/>
  <c r="B1695" i="1"/>
  <c r="D1695" i="1"/>
  <c r="A1696" i="1"/>
  <c r="B1696" i="1"/>
  <c r="D1696" i="1"/>
  <c r="A1697" i="1"/>
  <c r="B1697" i="1"/>
  <c r="D1697" i="1"/>
  <c r="A1698" i="1"/>
  <c r="B1698" i="1"/>
  <c r="D1698" i="1"/>
  <c r="A1699" i="1"/>
  <c r="B1699" i="1"/>
  <c r="D1699" i="1"/>
  <c r="A1700" i="1"/>
  <c r="B1700" i="1"/>
  <c r="D1700" i="1"/>
  <c r="A1701" i="1"/>
  <c r="B1701" i="1"/>
  <c r="D1701" i="1"/>
  <c r="A1702" i="1"/>
  <c r="B1702" i="1"/>
  <c r="D1702" i="1"/>
  <c r="A1703" i="1"/>
  <c r="B1703" i="1"/>
  <c r="D1703" i="1"/>
  <c r="A1704" i="1"/>
  <c r="B1704" i="1"/>
  <c r="D1704" i="1"/>
  <c r="A1705" i="1"/>
  <c r="B1705" i="1"/>
  <c r="D1705" i="1"/>
  <c r="A1706" i="1"/>
  <c r="B1706" i="1"/>
  <c r="D1706" i="1"/>
  <c r="A1707" i="1"/>
  <c r="B1707" i="1"/>
  <c r="D1707" i="1"/>
  <c r="A1708" i="1"/>
  <c r="B1708" i="1"/>
  <c r="D1708" i="1"/>
  <c r="A1709" i="1"/>
  <c r="B1709" i="1"/>
  <c r="D1709" i="1"/>
  <c r="A1710" i="1"/>
  <c r="B1710" i="1"/>
  <c r="D1710" i="1"/>
  <c r="A1711" i="1"/>
  <c r="B1711" i="1"/>
  <c r="D1711" i="1"/>
  <c r="A1712" i="1"/>
  <c r="B1712" i="1"/>
  <c r="D1712" i="1"/>
  <c r="A1713" i="1"/>
  <c r="B1713" i="1"/>
  <c r="D1713" i="1"/>
  <c r="A1714" i="1"/>
  <c r="B1714" i="1"/>
  <c r="D1714" i="1"/>
  <c r="A1715" i="1"/>
  <c r="B1715" i="1"/>
  <c r="D1715" i="1"/>
  <c r="A1716" i="1"/>
  <c r="B1716" i="1"/>
  <c r="D1716" i="1"/>
  <c r="A1717" i="1"/>
  <c r="B1717" i="1"/>
  <c r="D1717" i="1"/>
  <c r="A1718" i="1"/>
  <c r="B1718" i="1"/>
  <c r="D1718" i="1"/>
  <c r="A1719" i="1"/>
  <c r="B1719" i="1"/>
  <c r="D1719" i="1"/>
  <c r="A1720" i="1"/>
  <c r="B1720" i="1"/>
  <c r="D1720" i="1"/>
  <c r="A1721" i="1"/>
  <c r="B1721" i="1"/>
  <c r="D1721" i="1"/>
  <c r="A1722" i="1"/>
  <c r="B1722" i="1"/>
  <c r="D1722" i="1"/>
  <c r="A1723" i="1"/>
  <c r="B1723" i="1"/>
  <c r="D1723" i="1"/>
  <c r="A1724" i="1"/>
  <c r="B1724" i="1"/>
  <c r="D1724" i="1"/>
  <c r="A1725" i="1"/>
  <c r="B1725" i="1"/>
  <c r="D1725" i="1"/>
  <c r="A1726" i="1"/>
  <c r="B1726" i="1"/>
  <c r="D1726" i="1"/>
  <c r="A1727" i="1"/>
  <c r="B1727" i="1"/>
  <c r="D1727" i="1"/>
  <c r="A1728" i="1"/>
  <c r="B1728" i="1"/>
  <c r="D1728" i="1"/>
  <c r="A1729" i="1"/>
  <c r="B1729" i="1"/>
  <c r="D1729" i="1"/>
  <c r="A1730" i="1"/>
  <c r="B1730" i="1"/>
  <c r="D1730" i="1"/>
  <c r="A1731" i="1"/>
  <c r="B1731" i="1"/>
  <c r="D1731" i="1"/>
  <c r="A1732" i="1"/>
  <c r="B1732" i="1"/>
  <c r="D1732" i="1"/>
  <c r="A1733" i="1"/>
  <c r="B1733" i="1"/>
  <c r="D1733" i="1"/>
  <c r="A1734" i="1"/>
  <c r="B1734" i="1"/>
  <c r="D1734" i="1"/>
  <c r="A1735" i="1"/>
  <c r="B1735" i="1"/>
  <c r="D1735" i="1"/>
  <c r="A1736" i="1"/>
  <c r="B1736" i="1"/>
  <c r="D1736" i="1"/>
  <c r="A1737" i="1"/>
  <c r="B1737" i="1"/>
  <c r="D1737" i="1"/>
  <c r="A1738" i="1"/>
  <c r="B1738" i="1"/>
  <c r="D1738" i="1"/>
  <c r="A1739" i="1"/>
  <c r="B1739" i="1"/>
  <c r="D1739" i="1"/>
  <c r="A1740" i="1"/>
  <c r="B1740" i="1"/>
  <c r="D1740" i="1"/>
  <c r="A1741" i="1"/>
  <c r="B1741" i="1"/>
  <c r="D1741" i="1"/>
  <c r="A1742" i="1"/>
  <c r="B1742" i="1"/>
  <c r="D1742" i="1"/>
  <c r="A1743" i="1"/>
  <c r="B1743" i="1"/>
  <c r="D1743" i="1"/>
  <c r="A1744" i="1"/>
  <c r="B1744" i="1"/>
  <c r="D1744" i="1"/>
  <c r="A1745" i="1"/>
  <c r="B1745" i="1"/>
  <c r="D1745" i="1"/>
  <c r="A1746" i="1"/>
  <c r="B1746" i="1"/>
  <c r="D1746" i="1"/>
  <c r="A1747" i="1"/>
  <c r="B1747" i="1"/>
  <c r="D1747" i="1"/>
  <c r="A1748" i="1"/>
  <c r="B1748" i="1"/>
  <c r="D1748" i="1"/>
  <c r="A1749" i="1"/>
  <c r="B1749" i="1"/>
  <c r="D1749" i="1"/>
  <c r="A1750" i="1"/>
  <c r="B1750" i="1"/>
  <c r="D1750" i="1"/>
  <c r="A1751" i="1"/>
  <c r="B1751" i="1"/>
  <c r="D1751" i="1"/>
  <c r="A1752" i="1"/>
  <c r="B1752" i="1"/>
  <c r="D1752" i="1"/>
  <c r="A1753" i="1"/>
  <c r="B1753" i="1"/>
  <c r="D1753" i="1"/>
  <c r="A1754" i="1"/>
  <c r="B1754" i="1"/>
  <c r="D1754" i="1"/>
  <c r="A1755" i="1"/>
  <c r="B1755" i="1"/>
  <c r="D1755" i="1"/>
  <c r="A1756" i="1"/>
  <c r="B1756" i="1"/>
  <c r="D1756" i="1"/>
  <c r="A1757" i="1"/>
  <c r="B1757" i="1"/>
  <c r="D1757" i="1"/>
  <c r="A1758" i="1"/>
  <c r="B1758" i="1"/>
  <c r="D1758" i="1"/>
  <c r="A1759" i="1"/>
  <c r="B1759" i="1"/>
  <c r="D1759" i="1"/>
  <c r="A1760" i="1"/>
  <c r="B1760" i="1"/>
  <c r="D1760" i="1"/>
  <c r="A1761" i="1"/>
  <c r="B1761" i="1"/>
  <c r="D1761" i="1"/>
  <c r="A1762" i="1"/>
  <c r="B1762" i="1"/>
  <c r="D1762" i="1"/>
  <c r="A1763" i="1"/>
  <c r="B1763" i="1"/>
  <c r="D1763" i="1"/>
  <c r="A1764" i="1"/>
  <c r="B1764" i="1"/>
  <c r="D1764" i="1"/>
  <c r="A1765" i="1"/>
  <c r="B1765" i="1"/>
  <c r="D1765" i="1"/>
  <c r="A1766" i="1"/>
  <c r="B1766" i="1"/>
  <c r="D1766" i="1"/>
  <c r="A1767" i="1"/>
  <c r="B1767" i="1"/>
  <c r="D1767" i="1"/>
  <c r="A1768" i="1"/>
  <c r="B1768" i="1"/>
  <c r="D1768" i="1"/>
  <c r="A1769" i="1"/>
  <c r="B1769" i="1"/>
  <c r="D1769" i="1"/>
  <c r="A1770" i="1"/>
  <c r="B1770" i="1"/>
  <c r="D1770" i="1"/>
  <c r="A1771" i="1"/>
  <c r="B1771" i="1"/>
  <c r="D1771" i="1"/>
  <c r="A1772" i="1"/>
  <c r="B1772" i="1"/>
  <c r="D1772" i="1"/>
  <c r="A1773" i="1"/>
  <c r="B1773" i="1"/>
  <c r="D1773" i="1"/>
  <c r="A1774" i="1"/>
  <c r="B1774" i="1"/>
  <c r="D1774" i="1"/>
  <c r="A1775" i="1"/>
  <c r="B1775" i="1"/>
  <c r="D1775" i="1"/>
  <c r="A1776" i="1"/>
  <c r="B1776" i="1"/>
  <c r="D1776" i="1"/>
  <c r="A1777" i="1"/>
  <c r="B1777" i="1"/>
  <c r="D1777" i="1"/>
  <c r="A1778" i="1"/>
  <c r="B1778" i="1"/>
  <c r="D1778" i="1"/>
  <c r="A1779" i="1"/>
  <c r="B1779" i="1"/>
  <c r="D1779" i="1"/>
  <c r="A1780" i="1"/>
  <c r="B1780" i="1"/>
  <c r="D1780" i="1"/>
  <c r="A1781" i="1"/>
  <c r="B1781" i="1"/>
  <c r="D1781" i="1"/>
  <c r="A1782" i="1"/>
  <c r="B1782" i="1"/>
  <c r="D1782" i="1"/>
  <c r="A1783" i="1"/>
  <c r="B1783" i="1"/>
  <c r="D1783" i="1"/>
  <c r="A1784" i="1"/>
  <c r="B1784" i="1"/>
  <c r="D1784" i="1"/>
  <c r="A1785" i="1"/>
  <c r="B1785" i="1"/>
  <c r="D1785" i="1"/>
  <c r="A1786" i="1"/>
  <c r="B1786" i="1"/>
  <c r="D1786" i="1"/>
  <c r="A1787" i="1"/>
  <c r="B1787" i="1"/>
  <c r="D1787" i="1"/>
  <c r="A1788" i="1"/>
  <c r="B1788" i="1"/>
  <c r="D1788" i="1"/>
  <c r="A1789" i="1"/>
  <c r="B1789" i="1"/>
  <c r="D1789" i="1"/>
  <c r="A1790" i="1"/>
  <c r="B1790" i="1"/>
  <c r="D1790" i="1"/>
  <c r="A1791" i="1"/>
  <c r="B1791" i="1"/>
  <c r="D1791" i="1"/>
  <c r="A1792" i="1"/>
  <c r="B1792" i="1"/>
  <c r="D1792" i="1"/>
  <c r="A1793" i="1"/>
  <c r="B1793" i="1"/>
  <c r="D1793" i="1"/>
  <c r="A1794" i="1"/>
  <c r="B1794" i="1"/>
  <c r="D1794" i="1"/>
  <c r="A1795" i="1"/>
  <c r="B1795" i="1"/>
  <c r="D1795" i="1"/>
  <c r="A1796" i="1"/>
  <c r="B1796" i="1"/>
  <c r="D1796" i="1"/>
  <c r="A1797" i="1"/>
  <c r="B1797" i="1"/>
  <c r="D1797" i="1"/>
  <c r="A1798" i="1"/>
  <c r="B1798" i="1"/>
  <c r="D1798" i="1"/>
  <c r="A1799" i="1"/>
  <c r="B1799" i="1"/>
  <c r="D1799" i="1"/>
  <c r="A1800" i="1"/>
  <c r="B1800" i="1"/>
  <c r="D1800" i="1"/>
  <c r="A1801" i="1"/>
  <c r="B1801" i="1"/>
  <c r="D1801" i="1"/>
  <c r="A1802" i="1"/>
  <c r="B1802" i="1"/>
  <c r="D1802" i="1"/>
  <c r="A1803" i="1"/>
  <c r="B1803" i="1"/>
  <c r="D1803" i="1"/>
  <c r="A1804" i="1"/>
  <c r="B1804" i="1"/>
  <c r="D1804" i="1"/>
  <c r="A1805" i="1"/>
  <c r="B1805" i="1"/>
  <c r="D1805" i="1"/>
  <c r="A1806" i="1"/>
  <c r="B1806" i="1"/>
  <c r="D1806" i="1"/>
  <c r="A1807" i="1"/>
  <c r="B1807" i="1"/>
  <c r="D1807" i="1"/>
  <c r="A1808" i="1"/>
  <c r="B1808" i="1"/>
  <c r="D1808" i="1"/>
  <c r="A1809" i="1"/>
  <c r="B1809" i="1"/>
  <c r="D1809" i="1"/>
  <c r="A1810" i="1"/>
  <c r="B1810" i="1"/>
  <c r="D1810" i="1"/>
  <c r="A1811" i="1"/>
  <c r="B1811" i="1"/>
  <c r="D1811" i="1"/>
  <c r="A1812" i="1"/>
  <c r="B1812" i="1"/>
  <c r="D1812" i="1"/>
  <c r="A1813" i="1"/>
  <c r="B1813" i="1"/>
  <c r="D1813" i="1"/>
  <c r="A1814" i="1"/>
  <c r="B1814" i="1"/>
  <c r="D1814" i="1"/>
  <c r="A1815" i="1"/>
  <c r="B1815" i="1"/>
  <c r="D1815" i="1"/>
  <c r="A1816" i="1"/>
  <c r="B1816" i="1"/>
  <c r="D1816" i="1"/>
  <c r="A1817" i="1"/>
  <c r="B1817" i="1"/>
  <c r="D1817" i="1"/>
  <c r="A1818" i="1"/>
  <c r="B1818" i="1"/>
  <c r="D1818" i="1"/>
  <c r="A1819" i="1"/>
  <c r="B1819" i="1"/>
  <c r="D1819" i="1"/>
  <c r="A1820" i="1"/>
  <c r="B1820" i="1"/>
  <c r="D1820" i="1"/>
  <c r="A1821" i="1"/>
  <c r="B1821" i="1"/>
  <c r="D1821" i="1"/>
  <c r="A1822" i="1"/>
  <c r="B1822" i="1"/>
  <c r="D1822" i="1"/>
  <c r="A1823" i="1"/>
  <c r="B1823" i="1"/>
  <c r="D1823" i="1"/>
  <c r="A1824" i="1"/>
  <c r="B1824" i="1"/>
  <c r="D1824" i="1"/>
  <c r="A1825" i="1"/>
  <c r="B1825" i="1"/>
  <c r="D1825" i="1"/>
  <c r="A1826" i="1"/>
  <c r="B1826" i="1"/>
  <c r="D1826" i="1"/>
  <c r="A1827" i="1"/>
  <c r="B1827" i="1"/>
  <c r="D1827" i="1"/>
  <c r="A1828" i="1"/>
  <c r="B1828" i="1"/>
  <c r="D1828" i="1"/>
  <c r="A1829" i="1"/>
  <c r="B1829" i="1"/>
  <c r="D1829" i="1"/>
  <c r="A1830" i="1"/>
  <c r="B1830" i="1"/>
  <c r="D1830" i="1"/>
  <c r="A1831" i="1"/>
  <c r="B1831" i="1"/>
  <c r="D1831" i="1"/>
  <c r="A1832" i="1"/>
  <c r="B1832" i="1"/>
  <c r="D1832" i="1"/>
  <c r="A1833" i="1"/>
  <c r="B1833" i="1"/>
  <c r="D1833" i="1"/>
  <c r="A1834" i="1"/>
  <c r="B1834" i="1"/>
  <c r="D1834" i="1"/>
  <c r="A1835" i="1"/>
  <c r="B1835" i="1"/>
  <c r="D1835" i="1"/>
  <c r="A1836" i="1"/>
  <c r="B1836" i="1"/>
  <c r="D1836" i="1"/>
  <c r="A1837" i="1"/>
  <c r="B1837" i="1"/>
  <c r="D1837" i="1"/>
  <c r="A1838" i="1"/>
  <c r="B1838" i="1"/>
  <c r="D1838" i="1"/>
  <c r="A1839" i="1"/>
  <c r="B1839" i="1"/>
  <c r="D1839" i="1"/>
  <c r="A1840" i="1"/>
  <c r="B1840" i="1"/>
  <c r="D1840" i="1"/>
  <c r="A24" i="1"/>
  <c r="B24" i="1"/>
  <c r="D24" i="1"/>
  <c r="A1841" i="1"/>
  <c r="B1841" i="1"/>
  <c r="D1841" i="1"/>
  <c r="A1842" i="1"/>
  <c r="B1842" i="1"/>
  <c r="D1842" i="1"/>
  <c r="A1843" i="1"/>
  <c r="B1843" i="1"/>
  <c r="D1843" i="1"/>
  <c r="A1844" i="1"/>
  <c r="B1844" i="1"/>
  <c r="D1844" i="1"/>
  <c r="A1845" i="1"/>
  <c r="B1845" i="1"/>
  <c r="D1845" i="1"/>
  <c r="A1846" i="1"/>
  <c r="B1846" i="1"/>
  <c r="D1846" i="1"/>
  <c r="A1847" i="1"/>
  <c r="B1847" i="1"/>
  <c r="D1847" i="1"/>
  <c r="A1848" i="1"/>
  <c r="B1848" i="1"/>
  <c r="D1848" i="1"/>
  <c r="A1849" i="1"/>
  <c r="B1849" i="1"/>
  <c r="D1849" i="1"/>
  <c r="A1850" i="1"/>
  <c r="B1850" i="1"/>
  <c r="D1850" i="1"/>
  <c r="A1851" i="1"/>
  <c r="B1851" i="1"/>
  <c r="D1851" i="1"/>
  <c r="A1852" i="1"/>
  <c r="B1852" i="1"/>
  <c r="D1852" i="1"/>
  <c r="A1853" i="1"/>
  <c r="B1853" i="1"/>
  <c r="D1853" i="1"/>
  <c r="A1854" i="1"/>
  <c r="B1854" i="1"/>
  <c r="D1854" i="1"/>
  <c r="A1855" i="1"/>
  <c r="B1855" i="1"/>
  <c r="D1855" i="1"/>
  <c r="A1856" i="1"/>
  <c r="B1856" i="1"/>
  <c r="D1856" i="1"/>
  <c r="A1857" i="1"/>
  <c r="B1857" i="1"/>
  <c r="D1857" i="1"/>
  <c r="A1858" i="1"/>
  <c r="B1858" i="1"/>
  <c r="D1858" i="1"/>
  <c r="A1859" i="1"/>
  <c r="B1859" i="1"/>
  <c r="D1859" i="1"/>
  <c r="A1860" i="1"/>
  <c r="B1860" i="1"/>
  <c r="D1860" i="1"/>
  <c r="A1861" i="1"/>
  <c r="B1861" i="1"/>
  <c r="D1861" i="1"/>
  <c r="A1862" i="1"/>
  <c r="B1862" i="1"/>
  <c r="D1862" i="1"/>
  <c r="A1863" i="1"/>
  <c r="B1863" i="1"/>
  <c r="D1863" i="1"/>
  <c r="A1864" i="1"/>
  <c r="B1864" i="1"/>
  <c r="D1864" i="1"/>
  <c r="A1865" i="1"/>
  <c r="B1865" i="1"/>
  <c r="D1865" i="1"/>
  <c r="A1866" i="1"/>
  <c r="B1866" i="1"/>
  <c r="D1866" i="1"/>
  <c r="A1867" i="1"/>
  <c r="B1867" i="1"/>
  <c r="D1867" i="1"/>
  <c r="A1868" i="1"/>
  <c r="B1868" i="1"/>
  <c r="D1868" i="1"/>
  <c r="A1869" i="1"/>
  <c r="B1869" i="1"/>
  <c r="D1869" i="1"/>
  <c r="A1870" i="1"/>
  <c r="B1870" i="1"/>
  <c r="D1870" i="1"/>
  <c r="A1871" i="1"/>
  <c r="B1871" i="1"/>
  <c r="D1871" i="1"/>
  <c r="A1872" i="1"/>
  <c r="B1872" i="1"/>
  <c r="D1872" i="1"/>
  <c r="A1873" i="1"/>
  <c r="B1873" i="1"/>
  <c r="D1873" i="1"/>
  <c r="A1874" i="1"/>
  <c r="B1874" i="1"/>
  <c r="D1874" i="1"/>
  <c r="A1875" i="1"/>
  <c r="B1875" i="1"/>
  <c r="D1875" i="1"/>
  <c r="A1876" i="1"/>
  <c r="B1876" i="1"/>
  <c r="D1876" i="1"/>
  <c r="A1877" i="1"/>
  <c r="B1877" i="1"/>
  <c r="D1877" i="1"/>
  <c r="A1878" i="1"/>
  <c r="B1878" i="1"/>
  <c r="D1878" i="1"/>
  <c r="A1879" i="1"/>
  <c r="B1879" i="1"/>
  <c r="D1879" i="1"/>
  <c r="A1880" i="1"/>
  <c r="B1880" i="1"/>
  <c r="D1880" i="1"/>
  <c r="A1881" i="1"/>
  <c r="B1881" i="1"/>
  <c r="D1881" i="1"/>
  <c r="A1882" i="1"/>
  <c r="B1882" i="1"/>
  <c r="D1882" i="1"/>
  <c r="A1883" i="1"/>
  <c r="B1883" i="1"/>
  <c r="D1883" i="1"/>
  <c r="A1884" i="1"/>
  <c r="B1884" i="1"/>
  <c r="D1884" i="1"/>
  <c r="A1885" i="1"/>
  <c r="B1885" i="1"/>
  <c r="D1885" i="1"/>
  <c r="A1886" i="1"/>
  <c r="B1886" i="1"/>
  <c r="D1886" i="1"/>
  <c r="A1887" i="1"/>
  <c r="B1887" i="1"/>
  <c r="D1887" i="1"/>
  <c r="A1888" i="1"/>
  <c r="B1888" i="1"/>
  <c r="D1888" i="1"/>
  <c r="A1889" i="1"/>
  <c r="B1889" i="1"/>
  <c r="D1889" i="1"/>
  <c r="A1890" i="1"/>
  <c r="B1890" i="1"/>
  <c r="D1890" i="1"/>
  <c r="A1891" i="1"/>
  <c r="B1891" i="1"/>
  <c r="D1891" i="1"/>
  <c r="A1892" i="1"/>
  <c r="B1892" i="1"/>
  <c r="D1892" i="1"/>
  <c r="A1893" i="1"/>
  <c r="B1893" i="1"/>
  <c r="D1893" i="1"/>
  <c r="A1894" i="1"/>
  <c r="B1894" i="1"/>
  <c r="D1894" i="1"/>
  <c r="A1895" i="1"/>
  <c r="B1895" i="1"/>
  <c r="D1895" i="1"/>
  <c r="A1896" i="1"/>
  <c r="B1896" i="1"/>
  <c r="D1896" i="1"/>
  <c r="A1897" i="1"/>
  <c r="B1897" i="1"/>
  <c r="D1897" i="1"/>
  <c r="A1898" i="1"/>
  <c r="B1898" i="1"/>
  <c r="D1898" i="1"/>
  <c r="A1899" i="1"/>
  <c r="B1899" i="1"/>
  <c r="D1899" i="1"/>
  <c r="A1900" i="1"/>
  <c r="B1900" i="1"/>
  <c r="D1900" i="1"/>
  <c r="A1901" i="1"/>
  <c r="B1901" i="1"/>
  <c r="D1901" i="1"/>
  <c r="A1902" i="1"/>
  <c r="B1902" i="1"/>
  <c r="D1902" i="1"/>
  <c r="A1903" i="1"/>
  <c r="B1903" i="1"/>
  <c r="D1903" i="1"/>
  <c r="A3428" i="1"/>
  <c r="B3428" i="1"/>
  <c r="D3428" i="1"/>
  <c r="A3429" i="1"/>
  <c r="B3429" i="1"/>
  <c r="D3429" i="1"/>
  <c r="A3430" i="1"/>
  <c r="B3430" i="1"/>
  <c r="D3430" i="1"/>
  <c r="A3431" i="1"/>
  <c r="B3431" i="1"/>
  <c r="D3431" i="1"/>
  <c r="A3432" i="1"/>
  <c r="B3432" i="1"/>
  <c r="D3432" i="1"/>
  <c r="A3433" i="1"/>
  <c r="B3433" i="1"/>
  <c r="D3433" i="1"/>
  <c r="A1904" i="1"/>
  <c r="B1904" i="1"/>
  <c r="D1904" i="1"/>
  <c r="A1905" i="1"/>
  <c r="B1905" i="1"/>
  <c r="D1905" i="1"/>
  <c r="A1906" i="1"/>
  <c r="B1906" i="1"/>
  <c r="D1906" i="1"/>
  <c r="A1907" i="1"/>
  <c r="B1907" i="1"/>
  <c r="D1907" i="1"/>
  <c r="A1908" i="1"/>
  <c r="B1908" i="1"/>
  <c r="D1908" i="1"/>
  <c r="A1909" i="1"/>
  <c r="B1909" i="1"/>
  <c r="D1909" i="1"/>
  <c r="A1910" i="1"/>
  <c r="B1910" i="1"/>
  <c r="D1910" i="1"/>
  <c r="A1911" i="1"/>
  <c r="B1911" i="1"/>
  <c r="D1911" i="1"/>
  <c r="A1912" i="1"/>
  <c r="B1912" i="1"/>
  <c r="D1912" i="1"/>
  <c r="A1913" i="1"/>
  <c r="B1913" i="1"/>
  <c r="D1913" i="1"/>
  <c r="A1914" i="1"/>
  <c r="B1914" i="1"/>
  <c r="D1914" i="1"/>
  <c r="A1915" i="1"/>
  <c r="B1915" i="1"/>
  <c r="D1915" i="1"/>
  <c r="A1916" i="1"/>
  <c r="B1916" i="1"/>
  <c r="D1916" i="1"/>
  <c r="A1917" i="1"/>
  <c r="B1917" i="1"/>
  <c r="D1917" i="1"/>
  <c r="A1918" i="1"/>
  <c r="B1918" i="1"/>
  <c r="D1918" i="1"/>
  <c r="A1919" i="1"/>
  <c r="B1919" i="1"/>
  <c r="D1919" i="1"/>
  <c r="A1920" i="1"/>
  <c r="B1920" i="1"/>
  <c r="D1920" i="1"/>
  <c r="A25" i="1"/>
  <c r="B25" i="1"/>
  <c r="D25" i="1"/>
  <c r="A1921" i="1"/>
  <c r="B1921" i="1"/>
  <c r="D1921" i="1"/>
  <c r="A1922" i="1"/>
  <c r="B1922" i="1"/>
  <c r="D1922" i="1"/>
  <c r="A1923" i="1"/>
  <c r="B1923" i="1"/>
  <c r="D1923" i="1"/>
  <c r="A1924" i="1"/>
  <c r="B1924" i="1"/>
  <c r="D1924" i="1"/>
  <c r="A1925" i="1"/>
  <c r="B1925" i="1"/>
  <c r="D1925" i="1"/>
  <c r="A1926" i="1"/>
  <c r="B1926" i="1"/>
  <c r="D1926" i="1"/>
  <c r="A1927" i="1"/>
  <c r="B1927" i="1"/>
  <c r="D1927" i="1"/>
  <c r="A1928" i="1"/>
  <c r="B1928" i="1"/>
  <c r="D1928" i="1"/>
  <c r="A1929" i="1"/>
  <c r="B1929" i="1"/>
  <c r="D1929" i="1"/>
  <c r="A1930" i="1"/>
  <c r="B1930" i="1"/>
  <c r="D1930" i="1"/>
  <c r="A1931" i="1"/>
  <c r="B1931" i="1"/>
  <c r="D1931" i="1"/>
  <c r="A1932" i="1"/>
  <c r="B1932" i="1"/>
  <c r="D1932" i="1"/>
  <c r="A1933" i="1"/>
  <c r="B1933" i="1"/>
  <c r="D1933" i="1"/>
  <c r="A1934" i="1"/>
  <c r="B1934" i="1"/>
  <c r="D1934" i="1"/>
  <c r="A1935" i="1"/>
  <c r="B1935" i="1"/>
  <c r="D1935" i="1"/>
  <c r="A1936" i="1"/>
  <c r="B1936" i="1"/>
  <c r="D1936" i="1"/>
  <c r="A1937" i="1"/>
  <c r="B1937" i="1"/>
  <c r="D1937" i="1"/>
  <c r="A1938" i="1"/>
  <c r="B1938" i="1"/>
  <c r="D1938" i="1"/>
  <c r="A1939" i="1"/>
  <c r="B1939" i="1"/>
  <c r="D1939" i="1"/>
  <c r="A1940" i="1"/>
  <c r="B1940" i="1"/>
  <c r="D1940" i="1"/>
  <c r="A1941" i="1"/>
  <c r="B1941" i="1"/>
  <c r="D1941" i="1"/>
  <c r="A1942" i="1"/>
  <c r="B1942" i="1"/>
  <c r="D1942" i="1"/>
  <c r="A1943" i="1"/>
  <c r="B1943" i="1"/>
  <c r="D1943" i="1"/>
  <c r="A1944" i="1"/>
  <c r="B1944" i="1"/>
  <c r="D1944" i="1"/>
  <c r="A1945" i="1"/>
  <c r="B1945" i="1"/>
  <c r="D1945" i="1"/>
  <c r="A1946" i="1"/>
  <c r="B1946" i="1"/>
  <c r="D1946" i="1"/>
  <c r="A1947" i="1"/>
  <c r="B1947" i="1"/>
  <c r="D1947" i="1"/>
  <c r="A1948" i="1"/>
  <c r="B1948" i="1"/>
  <c r="D1948" i="1"/>
  <c r="A1949" i="1"/>
  <c r="B1949" i="1"/>
  <c r="D1949" i="1"/>
  <c r="A1950" i="1"/>
  <c r="B1950" i="1"/>
  <c r="D1950" i="1"/>
  <c r="A1951" i="1"/>
  <c r="B1951" i="1"/>
  <c r="D1951" i="1"/>
  <c r="A1952" i="1"/>
  <c r="B1952" i="1"/>
  <c r="D1952" i="1"/>
  <c r="A1953" i="1"/>
  <c r="B1953" i="1"/>
  <c r="D1953" i="1"/>
  <c r="A1954" i="1"/>
  <c r="B1954" i="1"/>
  <c r="D1954" i="1"/>
  <c r="A1955" i="1"/>
  <c r="B1955" i="1"/>
  <c r="D1955" i="1"/>
  <c r="A1956" i="1"/>
  <c r="B1956" i="1"/>
  <c r="D1956" i="1"/>
  <c r="A1957" i="1"/>
  <c r="B1957" i="1"/>
  <c r="D1957" i="1"/>
  <c r="A1958" i="1"/>
  <c r="B1958" i="1"/>
  <c r="D1958" i="1"/>
  <c r="A1959" i="1"/>
  <c r="B1959" i="1"/>
  <c r="D1959" i="1"/>
  <c r="A1960" i="1"/>
  <c r="B1960" i="1"/>
  <c r="D1960" i="1"/>
  <c r="A1961" i="1"/>
  <c r="B1961" i="1"/>
  <c r="D1961" i="1"/>
  <c r="A1962" i="1"/>
  <c r="B1962" i="1"/>
  <c r="D1962" i="1"/>
  <c r="A1963" i="1"/>
  <c r="B1963" i="1"/>
  <c r="D1963" i="1"/>
  <c r="A1964" i="1"/>
  <c r="B1964" i="1"/>
  <c r="D1964" i="1"/>
  <c r="A1965" i="1"/>
  <c r="B1965" i="1"/>
  <c r="D1965" i="1"/>
  <c r="A1966" i="1"/>
  <c r="B1966" i="1"/>
  <c r="D1966" i="1"/>
  <c r="A1967" i="1"/>
  <c r="B1967" i="1"/>
  <c r="D1967" i="1"/>
  <c r="A1968" i="1"/>
  <c r="B1968" i="1"/>
  <c r="D1968" i="1"/>
  <c r="A1969" i="1"/>
  <c r="B1969" i="1"/>
  <c r="D1969" i="1"/>
  <c r="A1970" i="1"/>
  <c r="B1970" i="1"/>
  <c r="D1970" i="1"/>
  <c r="A1971" i="1"/>
  <c r="B1971" i="1"/>
  <c r="D1971" i="1"/>
  <c r="A1972" i="1"/>
  <c r="B1972" i="1"/>
  <c r="D1972" i="1"/>
  <c r="A1973" i="1"/>
  <c r="B1973" i="1"/>
  <c r="D1973" i="1"/>
  <c r="A1974" i="1"/>
  <c r="B1974" i="1"/>
  <c r="D1974" i="1"/>
  <c r="A1975" i="1"/>
  <c r="B1975" i="1"/>
  <c r="D1975" i="1"/>
  <c r="A1976" i="1"/>
  <c r="B1976" i="1"/>
  <c r="D1976" i="1"/>
  <c r="A1977" i="1"/>
  <c r="B1977" i="1"/>
  <c r="D1977" i="1"/>
  <c r="A1978" i="1"/>
  <c r="B1978" i="1"/>
  <c r="D1978" i="1"/>
  <c r="A1979" i="1"/>
  <c r="B1979" i="1"/>
  <c r="D1979" i="1"/>
  <c r="A1980" i="1"/>
  <c r="B1980" i="1"/>
  <c r="D1980" i="1"/>
  <c r="A1981" i="1"/>
  <c r="B1981" i="1"/>
  <c r="D1981" i="1"/>
  <c r="A1982" i="1"/>
  <c r="B1982" i="1"/>
  <c r="D1982" i="1"/>
  <c r="A3434" i="1"/>
  <c r="B3434" i="1"/>
  <c r="D3434" i="1"/>
  <c r="A3435" i="1"/>
  <c r="B3435" i="1"/>
  <c r="D3435" i="1"/>
  <c r="A3436" i="1"/>
  <c r="B3436" i="1"/>
  <c r="D3436" i="1"/>
  <c r="A1983" i="1"/>
  <c r="B1983" i="1"/>
  <c r="D1983" i="1"/>
  <c r="A1984" i="1"/>
  <c r="B1984" i="1"/>
  <c r="D1984" i="1"/>
  <c r="A1985" i="1"/>
  <c r="B1985" i="1"/>
  <c r="D1985" i="1"/>
  <c r="A1986" i="1"/>
  <c r="B1986" i="1"/>
  <c r="D1986" i="1"/>
  <c r="A1987" i="1"/>
  <c r="B1987" i="1"/>
  <c r="D1987" i="1"/>
  <c r="A1988" i="1"/>
  <c r="B1988" i="1"/>
  <c r="D1988" i="1"/>
  <c r="A1989" i="1"/>
  <c r="B1989" i="1"/>
  <c r="D1989" i="1"/>
  <c r="A1990" i="1"/>
  <c r="B1990" i="1"/>
  <c r="D1990" i="1"/>
  <c r="A1991" i="1"/>
  <c r="B1991" i="1"/>
  <c r="D1991" i="1"/>
  <c r="A1992" i="1"/>
  <c r="B1992" i="1"/>
  <c r="D1992" i="1"/>
  <c r="A1993" i="1"/>
  <c r="B1993" i="1"/>
  <c r="D1993" i="1"/>
  <c r="A1994" i="1"/>
  <c r="B1994" i="1"/>
  <c r="D1994" i="1"/>
  <c r="A1995" i="1"/>
  <c r="B1995" i="1"/>
  <c r="D1995" i="1"/>
  <c r="A1996" i="1"/>
  <c r="B1996" i="1"/>
  <c r="D1996" i="1"/>
  <c r="A1997" i="1"/>
  <c r="B1997" i="1"/>
  <c r="D1997" i="1"/>
  <c r="A1998" i="1"/>
  <c r="B1998" i="1"/>
  <c r="D1998" i="1"/>
  <c r="A1999" i="1"/>
  <c r="B1999" i="1"/>
  <c r="D1999" i="1"/>
  <c r="A2000" i="1"/>
  <c r="B2000" i="1"/>
  <c r="D2000" i="1"/>
  <c r="A2001" i="1"/>
  <c r="B2001" i="1"/>
  <c r="D2001" i="1"/>
  <c r="A2002" i="1"/>
  <c r="B2002" i="1"/>
  <c r="D2002" i="1"/>
  <c r="A2003" i="1"/>
  <c r="B2003" i="1"/>
  <c r="D2003" i="1"/>
  <c r="A2004" i="1"/>
  <c r="B2004" i="1"/>
  <c r="D2004" i="1"/>
  <c r="A2005" i="1"/>
  <c r="B2005" i="1"/>
  <c r="D2005" i="1"/>
  <c r="A2006" i="1"/>
  <c r="B2006" i="1"/>
  <c r="D2006" i="1"/>
  <c r="A2007" i="1"/>
  <c r="B2007" i="1"/>
  <c r="D2007" i="1"/>
  <c r="A2008" i="1"/>
  <c r="B2008" i="1"/>
  <c r="D2008" i="1"/>
  <c r="A2009" i="1"/>
  <c r="B2009" i="1"/>
  <c r="D2009" i="1"/>
  <c r="A2010" i="1"/>
  <c r="B2010" i="1"/>
  <c r="D2010" i="1"/>
  <c r="A2011" i="1"/>
  <c r="B2011" i="1"/>
  <c r="D2011" i="1"/>
  <c r="A2012" i="1"/>
  <c r="B2012" i="1"/>
  <c r="D2012" i="1"/>
  <c r="A2013" i="1"/>
  <c r="B2013" i="1"/>
  <c r="D2013" i="1"/>
  <c r="A2014" i="1"/>
  <c r="B2014" i="1"/>
  <c r="D2014" i="1"/>
  <c r="A2015" i="1"/>
  <c r="B2015" i="1"/>
  <c r="D2015" i="1"/>
  <c r="A2016" i="1"/>
  <c r="B2016" i="1"/>
  <c r="D2016" i="1"/>
  <c r="A2017" i="1"/>
  <c r="B2017" i="1"/>
  <c r="D2017" i="1"/>
  <c r="A2018" i="1"/>
  <c r="B2018" i="1"/>
  <c r="D2018" i="1"/>
  <c r="A2019" i="1"/>
  <c r="B2019" i="1"/>
  <c r="D2019" i="1"/>
  <c r="A2020" i="1"/>
  <c r="B2020" i="1"/>
  <c r="D2020" i="1"/>
  <c r="A2021" i="1"/>
  <c r="B2021" i="1"/>
  <c r="D2021" i="1"/>
  <c r="A2022" i="1"/>
  <c r="B2022" i="1"/>
  <c r="D2022" i="1"/>
  <c r="A2023" i="1"/>
  <c r="B2023" i="1"/>
  <c r="D2023" i="1"/>
  <c r="A2024" i="1"/>
  <c r="B2024" i="1"/>
  <c r="D2024" i="1"/>
  <c r="A2025" i="1"/>
  <c r="B2025" i="1"/>
  <c r="D2025" i="1"/>
  <c r="A2026" i="1"/>
  <c r="B2026" i="1"/>
  <c r="D2026" i="1"/>
  <c r="A2027" i="1"/>
  <c r="B2027" i="1"/>
  <c r="D2027" i="1"/>
  <c r="A2028" i="1"/>
  <c r="B2028" i="1"/>
  <c r="D2028" i="1"/>
  <c r="A2029" i="1"/>
  <c r="B2029" i="1"/>
  <c r="D2029" i="1"/>
  <c r="A2030" i="1"/>
  <c r="B2030" i="1"/>
  <c r="D2030" i="1"/>
  <c r="A2031" i="1"/>
  <c r="B2031" i="1"/>
  <c r="D2031" i="1"/>
  <c r="A2032" i="1"/>
  <c r="B2032" i="1"/>
  <c r="D2032" i="1"/>
  <c r="A2033" i="1"/>
  <c r="B2033" i="1"/>
  <c r="D2033" i="1"/>
  <c r="A2034" i="1"/>
  <c r="B2034" i="1"/>
  <c r="D2034" i="1"/>
  <c r="A2035" i="1"/>
  <c r="B2035" i="1"/>
  <c r="D2035" i="1"/>
  <c r="A2036" i="1"/>
  <c r="B2036" i="1"/>
  <c r="D2036" i="1"/>
  <c r="A2037" i="1"/>
  <c r="B2037" i="1"/>
  <c r="D2037" i="1"/>
  <c r="A2038" i="1"/>
  <c r="B2038" i="1"/>
  <c r="D2038" i="1"/>
  <c r="A2039" i="1"/>
  <c r="B2039" i="1"/>
  <c r="D2039" i="1"/>
  <c r="A2040" i="1"/>
  <c r="B2040" i="1"/>
  <c r="D2040" i="1"/>
  <c r="A2041" i="1"/>
  <c r="B2041" i="1"/>
  <c r="D2041" i="1"/>
  <c r="A2042" i="1"/>
  <c r="B2042" i="1"/>
  <c r="D2042" i="1"/>
  <c r="A2043" i="1"/>
  <c r="B2043" i="1"/>
  <c r="D2043" i="1"/>
  <c r="A2044" i="1"/>
  <c r="B2044" i="1"/>
  <c r="D2044" i="1"/>
  <c r="A2045" i="1"/>
  <c r="B2045" i="1"/>
  <c r="D2045" i="1"/>
  <c r="A2046" i="1"/>
  <c r="B2046" i="1"/>
  <c r="D2046" i="1"/>
  <c r="A2047" i="1"/>
  <c r="B2047" i="1"/>
  <c r="D2047" i="1"/>
  <c r="A2048" i="1"/>
  <c r="B2048" i="1"/>
  <c r="D2048" i="1"/>
  <c r="A2049" i="1"/>
  <c r="B2049" i="1"/>
  <c r="D2049" i="1"/>
  <c r="A2050" i="1"/>
  <c r="B2050" i="1"/>
  <c r="D2050" i="1"/>
  <c r="A2051" i="1"/>
  <c r="B2051" i="1"/>
  <c r="D2051" i="1"/>
  <c r="A2052" i="1"/>
  <c r="B2052" i="1"/>
  <c r="D2052" i="1"/>
  <c r="A2053" i="1"/>
  <c r="B2053" i="1"/>
  <c r="D2053" i="1"/>
  <c r="A2054" i="1"/>
  <c r="B2054" i="1"/>
  <c r="D2054" i="1"/>
  <c r="A2055" i="1"/>
  <c r="B2055" i="1"/>
  <c r="D2055" i="1"/>
  <c r="A2056" i="1"/>
  <c r="B2056" i="1"/>
  <c r="D2056" i="1"/>
  <c r="A2057" i="1"/>
  <c r="B2057" i="1"/>
  <c r="D2057" i="1"/>
  <c r="A2058" i="1"/>
  <c r="B2058" i="1"/>
  <c r="D2058" i="1"/>
  <c r="A2059" i="1"/>
  <c r="B2059" i="1"/>
  <c r="D2059" i="1"/>
  <c r="A2060" i="1"/>
  <c r="B2060" i="1"/>
  <c r="D2060" i="1"/>
  <c r="A2061" i="1"/>
  <c r="B2061" i="1"/>
  <c r="D2061" i="1"/>
  <c r="A3437" i="1"/>
  <c r="B3437" i="1"/>
  <c r="D3437" i="1"/>
  <c r="A2062" i="1"/>
  <c r="B2062" i="1"/>
  <c r="D2062" i="1"/>
  <c r="A2063" i="1"/>
  <c r="B2063" i="1"/>
  <c r="D2063" i="1"/>
  <c r="A2064" i="1"/>
  <c r="B2064" i="1"/>
  <c r="D2064" i="1"/>
  <c r="A2065" i="1"/>
  <c r="B2065" i="1"/>
  <c r="D2065" i="1"/>
  <c r="A2066" i="1"/>
  <c r="B2066" i="1"/>
  <c r="D2066" i="1"/>
  <c r="A2067" i="1"/>
  <c r="B2067" i="1"/>
  <c r="D2067" i="1"/>
  <c r="A2068" i="1"/>
  <c r="B2068" i="1"/>
  <c r="D2068" i="1"/>
  <c r="A2069" i="1"/>
  <c r="B2069" i="1"/>
  <c r="D2069" i="1"/>
  <c r="A2070" i="1"/>
  <c r="B2070" i="1"/>
  <c r="D2070" i="1"/>
  <c r="A2071" i="1"/>
  <c r="B2071" i="1"/>
  <c r="D2071" i="1"/>
  <c r="A2072" i="1"/>
  <c r="B2072" i="1"/>
  <c r="D2072" i="1"/>
  <c r="A2073" i="1"/>
  <c r="B2073" i="1"/>
  <c r="D2073" i="1"/>
  <c r="A2074" i="1"/>
  <c r="B2074" i="1"/>
  <c r="D2074" i="1"/>
  <c r="A2075" i="1"/>
  <c r="B2075" i="1"/>
  <c r="D2075" i="1"/>
  <c r="A2076" i="1"/>
  <c r="B2076" i="1"/>
  <c r="D2076" i="1"/>
  <c r="A2077" i="1"/>
  <c r="B2077" i="1"/>
  <c r="D2077" i="1"/>
  <c r="A3438" i="1"/>
  <c r="B3438" i="1"/>
  <c r="D3438" i="1"/>
  <c r="A2078" i="1"/>
  <c r="B2078" i="1"/>
  <c r="D2078" i="1"/>
  <c r="A2079" i="1"/>
  <c r="B2079" i="1"/>
  <c r="D2079" i="1"/>
  <c r="A2080" i="1"/>
  <c r="B2080" i="1"/>
  <c r="D2080" i="1"/>
  <c r="A2081" i="1"/>
  <c r="B2081" i="1"/>
  <c r="D2081" i="1"/>
  <c r="A2082" i="1"/>
  <c r="B2082" i="1"/>
  <c r="D2082" i="1"/>
  <c r="A2083" i="1"/>
  <c r="B2083" i="1"/>
  <c r="D2083" i="1"/>
  <c r="A2084" i="1"/>
  <c r="B2084" i="1"/>
  <c r="D2084" i="1"/>
  <c r="A2085" i="1"/>
  <c r="B2085" i="1"/>
  <c r="D2085" i="1"/>
  <c r="A2086" i="1"/>
  <c r="B2086" i="1"/>
  <c r="D2086" i="1"/>
  <c r="A2087" i="1"/>
  <c r="B2087" i="1"/>
  <c r="D2087" i="1"/>
  <c r="A2088" i="1"/>
  <c r="B2088" i="1"/>
  <c r="D2088" i="1"/>
  <c r="A2089" i="1"/>
  <c r="B2089" i="1"/>
  <c r="D2089" i="1"/>
  <c r="A2090" i="1"/>
  <c r="B2090" i="1"/>
  <c r="D2090" i="1"/>
  <c r="A2091" i="1"/>
  <c r="B2091" i="1"/>
  <c r="D2091" i="1"/>
  <c r="A2092" i="1"/>
  <c r="B2092" i="1"/>
  <c r="D2092" i="1"/>
  <c r="A2093" i="1"/>
  <c r="B2093" i="1"/>
  <c r="D2093" i="1"/>
  <c r="A2094" i="1"/>
  <c r="B2094" i="1"/>
  <c r="D2094" i="1"/>
  <c r="A2095" i="1"/>
  <c r="B2095" i="1"/>
  <c r="D2095" i="1"/>
  <c r="A2096" i="1"/>
  <c r="B2096" i="1"/>
  <c r="D2096" i="1"/>
  <c r="A2097" i="1"/>
  <c r="B2097" i="1"/>
  <c r="D2097" i="1"/>
  <c r="A2098" i="1"/>
  <c r="B2098" i="1"/>
  <c r="D2098" i="1"/>
  <c r="A2099" i="1"/>
  <c r="B2099" i="1"/>
  <c r="D2099" i="1"/>
  <c r="A2100" i="1"/>
  <c r="B2100" i="1"/>
  <c r="D2100" i="1"/>
  <c r="A2101" i="1"/>
  <c r="B2101" i="1"/>
  <c r="D2101" i="1"/>
  <c r="A2102" i="1"/>
  <c r="B2102" i="1"/>
  <c r="D2102" i="1"/>
  <c r="A2103" i="1"/>
  <c r="B2103" i="1"/>
  <c r="D2103" i="1"/>
  <c r="A2104" i="1"/>
  <c r="B2104" i="1"/>
  <c r="D2104" i="1"/>
  <c r="A2105" i="1"/>
  <c r="B2105" i="1"/>
  <c r="D2105" i="1"/>
  <c r="A2106" i="1"/>
  <c r="B2106" i="1"/>
  <c r="D2106" i="1"/>
  <c r="A2107" i="1"/>
  <c r="B2107" i="1"/>
  <c r="D2107" i="1"/>
  <c r="A2108" i="1"/>
  <c r="B2108" i="1"/>
  <c r="D2108" i="1"/>
  <c r="A2109" i="1"/>
  <c r="B2109" i="1"/>
  <c r="D2109" i="1"/>
  <c r="A2110" i="1"/>
  <c r="B2110" i="1"/>
  <c r="D2110" i="1"/>
  <c r="A2111" i="1"/>
  <c r="B2111" i="1"/>
  <c r="D2111" i="1"/>
  <c r="A2112" i="1"/>
  <c r="B2112" i="1"/>
  <c r="D2112" i="1"/>
  <c r="A2113" i="1"/>
  <c r="B2113" i="1"/>
  <c r="D2113" i="1"/>
  <c r="A2114" i="1"/>
  <c r="B2114" i="1"/>
  <c r="D2114" i="1"/>
  <c r="A2115" i="1"/>
  <c r="B2115" i="1"/>
  <c r="D2115" i="1"/>
  <c r="A2116" i="1"/>
  <c r="B2116" i="1"/>
  <c r="D2116" i="1"/>
  <c r="A2117" i="1"/>
  <c r="B2117" i="1"/>
  <c r="D2117" i="1"/>
  <c r="A2118" i="1"/>
  <c r="B2118" i="1"/>
  <c r="D2118" i="1"/>
  <c r="A2119" i="1"/>
  <c r="B2119" i="1"/>
  <c r="D2119" i="1"/>
  <c r="A2120" i="1"/>
  <c r="B2120" i="1"/>
  <c r="D2120" i="1"/>
  <c r="A2121" i="1"/>
  <c r="B2121" i="1"/>
  <c r="D2121" i="1"/>
  <c r="A2122" i="1"/>
  <c r="B2122" i="1"/>
  <c r="D2122" i="1"/>
  <c r="A2123" i="1"/>
  <c r="B2123" i="1"/>
  <c r="D2123" i="1"/>
  <c r="A2124" i="1"/>
  <c r="B2124" i="1"/>
  <c r="D2124" i="1"/>
  <c r="A2125" i="1"/>
  <c r="B2125" i="1"/>
  <c r="D2125" i="1"/>
  <c r="A2126" i="1"/>
  <c r="B2126" i="1"/>
  <c r="D2126" i="1"/>
  <c r="A2127" i="1"/>
  <c r="B2127" i="1"/>
  <c r="D2127" i="1"/>
  <c r="A2128" i="1"/>
  <c r="B2128" i="1"/>
  <c r="D2128" i="1"/>
  <c r="A2129" i="1"/>
  <c r="B2129" i="1"/>
  <c r="D2129" i="1"/>
  <c r="A2130" i="1"/>
  <c r="B2130" i="1"/>
  <c r="D2130" i="1"/>
  <c r="A2131" i="1"/>
  <c r="B2131" i="1"/>
  <c r="D2131" i="1"/>
  <c r="A2132" i="1"/>
  <c r="B2132" i="1"/>
  <c r="D2132" i="1"/>
  <c r="A2133" i="1"/>
  <c r="B2133" i="1"/>
  <c r="D2133" i="1"/>
  <c r="A2134" i="1"/>
  <c r="B2134" i="1"/>
  <c r="D2134" i="1"/>
  <c r="A2135" i="1"/>
  <c r="B2135" i="1"/>
  <c r="D2135" i="1"/>
  <c r="A2136" i="1"/>
  <c r="B2136" i="1"/>
  <c r="D2136" i="1"/>
  <c r="A2137" i="1"/>
  <c r="B2137" i="1"/>
  <c r="D2137" i="1"/>
  <c r="A2138" i="1"/>
  <c r="B2138" i="1"/>
  <c r="D2138" i="1"/>
  <c r="A2139" i="1"/>
  <c r="B2139" i="1"/>
  <c r="D2139" i="1"/>
  <c r="A2140" i="1"/>
  <c r="B2140" i="1"/>
  <c r="D2140" i="1"/>
  <c r="A2141" i="1"/>
  <c r="B2141" i="1"/>
  <c r="D2141" i="1"/>
  <c r="A2142" i="1"/>
  <c r="B2142" i="1"/>
  <c r="D2142" i="1"/>
  <c r="A2143" i="1"/>
  <c r="B2143" i="1"/>
  <c r="D2143" i="1"/>
  <c r="A2144" i="1"/>
  <c r="B2144" i="1"/>
  <c r="D2144" i="1"/>
  <c r="A2145" i="1"/>
  <c r="B2145" i="1"/>
  <c r="D2145" i="1"/>
  <c r="A2146" i="1"/>
  <c r="B2146" i="1"/>
  <c r="D2146" i="1"/>
  <c r="A2147" i="1"/>
  <c r="B2147" i="1"/>
  <c r="D2147" i="1"/>
  <c r="A2148" i="1"/>
  <c r="B2148" i="1"/>
  <c r="D2148" i="1"/>
  <c r="A2149" i="1"/>
  <c r="B2149" i="1"/>
  <c r="D2149" i="1"/>
  <c r="A2150" i="1"/>
  <c r="B2150" i="1"/>
  <c r="D2150" i="1"/>
  <c r="A2151" i="1"/>
  <c r="B2151" i="1"/>
  <c r="D2151" i="1"/>
  <c r="A2152" i="1"/>
  <c r="B2152" i="1"/>
  <c r="D2152" i="1"/>
  <c r="A2153" i="1"/>
  <c r="B2153" i="1"/>
  <c r="D2153" i="1"/>
  <c r="A2154" i="1"/>
  <c r="B2154" i="1"/>
  <c r="D2154" i="1"/>
  <c r="A2155" i="1"/>
  <c r="B2155" i="1"/>
  <c r="D2155" i="1"/>
  <c r="A2156" i="1"/>
  <c r="B2156" i="1"/>
  <c r="D2156" i="1"/>
  <c r="A2157" i="1"/>
  <c r="B2157" i="1"/>
  <c r="D2157" i="1"/>
  <c r="A2158" i="1"/>
  <c r="B2158" i="1"/>
  <c r="D2158" i="1"/>
  <c r="A2159" i="1"/>
  <c r="B2159" i="1"/>
  <c r="D2159" i="1"/>
  <c r="A2160" i="1"/>
  <c r="B2160" i="1"/>
  <c r="D2160" i="1"/>
  <c r="A2161" i="1"/>
  <c r="B2161" i="1"/>
  <c r="D2161" i="1"/>
  <c r="A2162" i="1"/>
  <c r="B2162" i="1"/>
  <c r="D2162" i="1"/>
  <c r="A2163" i="1"/>
  <c r="B2163" i="1"/>
  <c r="D2163" i="1"/>
  <c r="A2164" i="1"/>
  <c r="B2164" i="1"/>
  <c r="D2164" i="1"/>
  <c r="A2165" i="1"/>
  <c r="B2165" i="1"/>
  <c r="D2165" i="1"/>
  <c r="A2166" i="1"/>
  <c r="B2166" i="1"/>
  <c r="D2166" i="1"/>
  <c r="A2167" i="1"/>
  <c r="B2167" i="1"/>
  <c r="D2167" i="1"/>
  <c r="A2168" i="1"/>
  <c r="B2168" i="1"/>
  <c r="D2168" i="1"/>
  <c r="A2169" i="1"/>
  <c r="B2169" i="1"/>
  <c r="D2169" i="1"/>
  <c r="A2170" i="1"/>
  <c r="B2170" i="1"/>
  <c r="D2170" i="1"/>
  <c r="A2171" i="1"/>
  <c r="B2171" i="1"/>
  <c r="D2171" i="1"/>
  <c r="A2172" i="1"/>
  <c r="B2172" i="1"/>
  <c r="D2172" i="1"/>
  <c r="A2173" i="1"/>
  <c r="B2173" i="1"/>
  <c r="D2173" i="1"/>
  <c r="A2174" i="1"/>
  <c r="B2174" i="1"/>
  <c r="D2174" i="1"/>
  <c r="A2175" i="1"/>
  <c r="B2175" i="1"/>
  <c r="D2175" i="1"/>
  <c r="A2176" i="1"/>
  <c r="B2176" i="1"/>
  <c r="D2176" i="1"/>
  <c r="A2177" i="1"/>
  <c r="B2177" i="1"/>
  <c r="D2177" i="1"/>
  <c r="A2178" i="1"/>
  <c r="B2178" i="1"/>
  <c r="D2178" i="1"/>
  <c r="A2179" i="1"/>
  <c r="B2179" i="1"/>
  <c r="D2179" i="1"/>
  <c r="A2180" i="1"/>
  <c r="B2180" i="1"/>
  <c r="D2180" i="1"/>
  <c r="A2181" i="1"/>
  <c r="B2181" i="1"/>
  <c r="D2181" i="1"/>
  <c r="A2182" i="1"/>
  <c r="B2182" i="1"/>
  <c r="D2182" i="1"/>
  <c r="A2183" i="1"/>
  <c r="B2183" i="1"/>
  <c r="D2183" i="1"/>
  <c r="A2184" i="1"/>
  <c r="B2184" i="1"/>
  <c r="D2184" i="1"/>
  <c r="A2185" i="1"/>
  <c r="B2185" i="1"/>
  <c r="D2185" i="1"/>
  <c r="A2186" i="1"/>
  <c r="B2186" i="1"/>
  <c r="D2186" i="1"/>
  <c r="A3439" i="1"/>
  <c r="B3439" i="1"/>
  <c r="D3439" i="1"/>
  <c r="A3440" i="1"/>
  <c r="B3440" i="1"/>
  <c r="D3440" i="1"/>
  <c r="A3441" i="1"/>
  <c r="B3441" i="1"/>
  <c r="D3441" i="1"/>
  <c r="A2187" i="1"/>
  <c r="B2187" i="1"/>
  <c r="D2187" i="1"/>
  <c r="A2188" i="1"/>
  <c r="B2188" i="1"/>
  <c r="D2188" i="1"/>
  <c r="A2189" i="1"/>
  <c r="B2189" i="1"/>
  <c r="D2189" i="1"/>
  <c r="A2190" i="1"/>
  <c r="B2190" i="1"/>
  <c r="D2190" i="1"/>
  <c r="A2191" i="1"/>
  <c r="B2191" i="1"/>
  <c r="D2191" i="1"/>
  <c r="A2192" i="1"/>
  <c r="B2192" i="1"/>
  <c r="D2192" i="1"/>
  <c r="A2193" i="1"/>
  <c r="B2193" i="1"/>
  <c r="D2193" i="1"/>
  <c r="A2194" i="1"/>
  <c r="B2194" i="1"/>
  <c r="D2194" i="1"/>
  <c r="A2195" i="1"/>
  <c r="B2195" i="1"/>
  <c r="D2195" i="1"/>
  <c r="A2196" i="1"/>
  <c r="B2196" i="1"/>
  <c r="D2196" i="1"/>
  <c r="A2197" i="1"/>
  <c r="B2197" i="1"/>
  <c r="D2197" i="1"/>
  <c r="A2198" i="1"/>
  <c r="B2198" i="1"/>
  <c r="D2198" i="1"/>
  <c r="A2199" i="1"/>
  <c r="B2199" i="1"/>
  <c r="D2199" i="1"/>
  <c r="A2200" i="1"/>
  <c r="B2200" i="1"/>
  <c r="D2200" i="1"/>
  <c r="A2201" i="1"/>
  <c r="B2201" i="1"/>
  <c r="D2201" i="1"/>
  <c r="A2202" i="1"/>
  <c r="B2202" i="1"/>
  <c r="D2202" i="1"/>
  <c r="A2203" i="1"/>
  <c r="B2203" i="1"/>
  <c r="D2203" i="1"/>
  <c r="A2204" i="1"/>
  <c r="B2204" i="1"/>
  <c r="D2204" i="1"/>
  <c r="A2205" i="1"/>
  <c r="B2205" i="1"/>
  <c r="D2205" i="1"/>
  <c r="A2206" i="1"/>
  <c r="B2206" i="1"/>
  <c r="D2206" i="1"/>
  <c r="A2207" i="1"/>
  <c r="B2207" i="1"/>
  <c r="D2207" i="1"/>
  <c r="A2208" i="1"/>
  <c r="B2208" i="1"/>
  <c r="D2208" i="1"/>
  <c r="A2209" i="1"/>
  <c r="B2209" i="1"/>
  <c r="D2209" i="1"/>
  <c r="A2210" i="1"/>
  <c r="B2210" i="1"/>
  <c r="D2210" i="1"/>
  <c r="A2211" i="1"/>
  <c r="B2211" i="1"/>
  <c r="D2211" i="1"/>
  <c r="A2212" i="1"/>
  <c r="B2212" i="1"/>
  <c r="D2212" i="1"/>
  <c r="A2213" i="1"/>
  <c r="B2213" i="1"/>
  <c r="D2213" i="1"/>
  <c r="A2214" i="1"/>
  <c r="B2214" i="1"/>
  <c r="D2214" i="1"/>
  <c r="A2215" i="1"/>
  <c r="B2215" i="1"/>
  <c r="D2215" i="1"/>
  <c r="A2216" i="1"/>
  <c r="B2216" i="1"/>
  <c r="D2216" i="1"/>
  <c r="A2217" i="1"/>
  <c r="B2217" i="1"/>
  <c r="D2217" i="1"/>
  <c r="A2218" i="1"/>
  <c r="B2218" i="1"/>
  <c r="D2218" i="1"/>
  <c r="A2219" i="1"/>
  <c r="B2219" i="1"/>
  <c r="D2219" i="1"/>
  <c r="A2220" i="1"/>
  <c r="B2220" i="1"/>
  <c r="D2220" i="1"/>
  <c r="A2221" i="1"/>
  <c r="B2221" i="1"/>
  <c r="D2221" i="1"/>
  <c r="A2222" i="1"/>
  <c r="B2222" i="1"/>
  <c r="D2222" i="1"/>
  <c r="A2223" i="1"/>
  <c r="B2223" i="1"/>
  <c r="D2223" i="1"/>
  <c r="A2224" i="1"/>
  <c r="B2224" i="1"/>
  <c r="D2224" i="1"/>
  <c r="A2225" i="1"/>
  <c r="B2225" i="1"/>
  <c r="D2225" i="1"/>
  <c r="A2226" i="1"/>
  <c r="B2226" i="1"/>
  <c r="D2226" i="1"/>
  <c r="A2227" i="1"/>
  <c r="B2227" i="1"/>
  <c r="D2227" i="1"/>
  <c r="A2228" i="1"/>
  <c r="B2228" i="1"/>
  <c r="D2228" i="1"/>
  <c r="A2229" i="1"/>
  <c r="B2229" i="1"/>
  <c r="D2229" i="1"/>
  <c r="A2230" i="1"/>
  <c r="B2230" i="1"/>
  <c r="D2230" i="1"/>
  <c r="A2231" i="1"/>
  <c r="B2231" i="1"/>
  <c r="D2231" i="1"/>
  <c r="A2232" i="1"/>
  <c r="B2232" i="1"/>
  <c r="D2232" i="1"/>
  <c r="A2233" i="1"/>
  <c r="B2233" i="1"/>
  <c r="D2233" i="1"/>
  <c r="A2234" i="1"/>
  <c r="B2234" i="1"/>
  <c r="D2234" i="1"/>
  <c r="A2235" i="1"/>
  <c r="B2235" i="1"/>
  <c r="D2235" i="1"/>
  <c r="A2236" i="1"/>
  <c r="B2236" i="1"/>
  <c r="D2236" i="1"/>
  <c r="A2237" i="1"/>
  <c r="B2237" i="1"/>
  <c r="D2237" i="1"/>
  <c r="A2238" i="1"/>
  <c r="B2238" i="1"/>
  <c r="D2238" i="1"/>
  <c r="A2239" i="1"/>
  <c r="B2239" i="1"/>
  <c r="D2239" i="1"/>
  <c r="A2240" i="1"/>
  <c r="B2240" i="1"/>
  <c r="D2240" i="1"/>
  <c r="A2241" i="1"/>
  <c r="B2241" i="1"/>
  <c r="D2241" i="1"/>
  <c r="A2242" i="1"/>
  <c r="B2242" i="1"/>
  <c r="D2242" i="1"/>
  <c r="A2243" i="1"/>
  <c r="B2243" i="1"/>
  <c r="D2243" i="1"/>
  <c r="A2244" i="1"/>
  <c r="B2244" i="1"/>
  <c r="D2244" i="1"/>
  <c r="A2245" i="1"/>
  <c r="B2245" i="1"/>
  <c r="D2245" i="1"/>
  <c r="A2246" i="1"/>
  <c r="B2246" i="1"/>
  <c r="D2246" i="1"/>
  <c r="A2247" i="1"/>
  <c r="B2247" i="1"/>
  <c r="D2247" i="1"/>
  <c r="A2248" i="1"/>
  <c r="B2248" i="1"/>
  <c r="D2248" i="1"/>
  <c r="A2249" i="1"/>
  <c r="B2249" i="1"/>
  <c r="D2249" i="1"/>
  <c r="A2250" i="1"/>
  <c r="B2250" i="1"/>
  <c r="D2250" i="1"/>
  <c r="A2251" i="1"/>
  <c r="B2251" i="1"/>
  <c r="D2251" i="1"/>
  <c r="A2252" i="1"/>
  <c r="B2252" i="1"/>
  <c r="D2252" i="1"/>
  <c r="A2253" i="1"/>
  <c r="B2253" i="1"/>
  <c r="D2253" i="1"/>
  <c r="A2254" i="1"/>
  <c r="B2254" i="1"/>
  <c r="D2254" i="1"/>
  <c r="A2255" i="1"/>
  <c r="B2255" i="1"/>
  <c r="D2255" i="1"/>
  <c r="A2256" i="1"/>
  <c r="B2256" i="1"/>
  <c r="D2256" i="1"/>
  <c r="A2257" i="1"/>
  <c r="B2257" i="1"/>
  <c r="D2257" i="1"/>
  <c r="A2258" i="1"/>
  <c r="B2258" i="1"/>
  <c r="D2258" i="1"/>
  <c r="A2259" i="1"/>
  <c r="B2259" i="1"/>
  <c r="D2259" i="1"/>
  <c r="A2260" i="1"/>
  <c r="B2260" i="1"/>
  <c r="D2260" i="1"/>
  <c r="A2261" i="1"/>
  <c r="B2261" i="1"/>
  <c r="D2261" i="1"/>
  <c r="A2262" i="1"/>
  <c r="B2262" i="1"/>
  <c r="D2262" i="1"/>
  <c r="A2263" i="1"/>
  <c r="B2263" i="1"/>
  <c r="D2263" i="1"/>
  <c r="A2264" i="1"/>
  <c r="B2264" i="1"/>
  <c r="D2264" i="1"/>
  <c r="A2265" i="1"/>
  <c r="B2265" i="1"/>
  <c r="D2265" i="1"/>
  <c r="A2266" i="1"/>
  <c r="B2266" i="1"/>
  <c r="D2266" i="1"/>
  <c r="A2267" i="1"/>
  <c r="B2267" i="1"/>
  <c r="D2267" i="1"/>
  <c r="A2268" i="1"/>
  <c r="B2268" i="1"/>
  <c r="D2268" i="1"/>
  <c r="A2269" i="1"/>
  <c r="B2269" i="1"/>
  <c r="D2269" i="1"/>
  <c r="A2270" i="1"/>
  <c r="B2270" i="1"/>
  <c r="D2270" i="1"/>
  <c r="A2271" i="1"/>
  <c r="B2271" i="1"/>
  <c r="D2271" i="1"/>
  <c r="A2272" i="1"/>
  <c r="B2272" i="1"/>
  <c r="D2272" i="1"/>
  <c r="A2273" i="1"/>
  <c r="B2273" i="1"/>
  <c r="D2273" i="1"/>
  <c r="A2274" i="1"/>
  <c r="B2274" i="1"/>
  <c r="D2274" i="1"/>
  <c r="A3548" i="1"/>
  <c r="B3548" i="1"/>
  <c r="D3548" i="1"/>
  <c r="A2275" i="1"/>
  <c r="B2275" i="1"/>
  <c r="D2275" i="1"/>
  <c r="A2276" i="1"/>
  <c r="B2276" i="1"/>
  <c r="D2276" i="1"/>
  <c r="A2277" i="1"/>
  <c r="B2277" i="1"/>
  <c r="D2277" i="1"/>
  <c r="A2278" i="1"/>
  <c r="B2278" i="1"/>
  <c r="D2278" i="1"/>
  <c r="A2279" i="1"/>
  <c r="B2279" i="1"/>
  <c r="D2279" i="1"/>
  <c r="A2280" i="1"/>
  <c r="B2280" i="1"/>
  <c r="D2280" i="1"/>
  <c r="A2281" i="1"/>
  <c r="B2281" i="1"/>
  <c r="D2281" i="1"/>
  <c r="A2282" i="1"/>
  <c r="B2282" i="1"/>
  <c r="D2282" i="1"/>
  <c r="A2283" i="1"/>
  <c r="B2283" i="1"/>
  <c r="D2283" i="1"/>
  <c r="A2284" i="1"/>
  <c r="B2284" i="1"/>
  <c r="D2284" i="1"/>
  <c r="A2285" i="1"/>
  <c r="B2285" i="1"/>
  <c r="D2285" i="1"/>
  <c r="A2286" i="1"/>
  <c r="B2286" i="1"/>
  <c r="D2286" i="1"/>
  <c r="A2287" i="1"/>
  <c r="B2287" i="1"/>
  <c r="D2287" i="1"/>
  <c r="A2288" i="1"/>
  <c r="B2288" i="1"/>
  <c r="D2288" i="1"/>
  <c r="A2289" i="1"/>
  <c r="B2289" i="1"/>
  <c r="D2289" i="1"/>
  <c r="A2290" i="1"/>
  <c r="B2290" i="1"/>
  <c r="D2290" i="1"/>
  <c r="A2291" i="1"/>
  <c r="B2291" i="1"/>
  <c r="D2291" i="1"/>
  <c r="A2292" i="1"/>
  <c r="B2292" i="1"/>
  <c r="D2292" i="1"/>
  <c r="A2293" i="1"/>
  <c r="B2293" i="1"/>
  <c r="D2293" i="1"/>
  <c r="A2294" i="1"/>
  <c r="B2294" i="1"/>
  <c r="D2294" i="1"/>
  <c r="A2295" i="1"/>
  <c r="B2295" i="1"/>
  <c r="D2295" i="1"/>
  <c r="A2296" i="1"/>
  <c r="B2296" i="1"/>
  <c r="D2296" i="1"/>
  <c r="A2297" i="1"/>
  <c r="B2297" i="1"/>
  <c r="D2297" i="1"/>
  <c r="A2298" i="1"/>
  <c r="B2298" i="1"/>
  <c r="D2298" i="1"/>
  <c r="A2299" i="1"/>
  <c r="B2299" i="1"/>
  <c r="D2299" i="1"/>
  <c r="A2300" i="1"/>
  <c r="B2300" i="1"/>
  <c r="D2300" i="1"/>
  <c r="A2301" i="1"/>
  <c r="B2301" i="1"/>
  <c r="D2301" i="1"/>
  <c r="A2302" i="1"/>
  <c r="B2302" i="1"/>
  <c r="D2302" i="1"/>
  <c r="A2303" i="1"/>
  <c r="B2303" i="1"/>
  <c r="D2303" i="1"/>
  <c r="A2304" i="1"/>
  <c r="B2304" i="1"/>
  <c r="D2304" i="1"/>
  <c r="A2305" i="1"/>
  <c r="B2305" i="1"/>
  <c r="D2305" i="1"/>
  <c r="A2306" i="1"/>
  <c r="B2306" i="1"/>
  <c r="D2306" i="1"/>
  <c r="A3442" i="1"/>
  <c r="B3442" i="1"/>
  <c r="D3442" i="1"/>
  <c r="A2307" i="1"/>
  <c r="B2307" i="1"/>
  <c r="D2307" i="1"/>
  <c r="A2308" i="1"/>
  <c r="B2308" i="1"/>
  <c r="D2308" i="1"/>
  <c r="A2309" i="1"/>
  <c r="B2309" i="1"/>
  <c r="D2309" i="1"/>
  <c r="A2310" i="1"/>
  <c r="B2310" i="1"/>
  <c r="D2310" i="1"/>
  <c r="A2311" i="1"/>
  <c r="B2311" i="1"/>
  <c r="D2311" i="1"/>
  <c r="A2312" i="1"/>
  <c r="B2312" i="1"/>
  <c r="D2312" i="1"/>
  <c r="A2313" i="1"/>
  <c r="B2313" i="1"/>
  <c r="D2313" i="1"/>
  <c r="A2314" i="1"/>
  <c r="B2314" i="1"/>
  <c r="D2314" i="1"/>
  <c r="A2315" i="1"/>
  <c r="B2315" i="1"/>
  <c r="D2315" i="1"/>
  <c r="A2316" i="1"/>
  <c r="B2316" i="1"/>
  <c r="D2316" i="1"/>
  <c r="A2317" i="1"/>
  <c r="B2317" i="1"/>
  <c r="D2317" i="1"/>
  <c r="A2318" i="1"/>
  <c r="B2318" i="1"/>
  <c r="D2318" i="1"/>
  <c r="A2319" i="1"/>
  <c r="B2319" i="1"/>
  <c r="D2319" i="1"/>
  <c r="A2320" i="1"/>
  <c r="B2320" i="1"/>
  <c r="D2320" i="1"/>
  <c r="A2321" i="1"/>
  <c r="B2321" i="1"/>
  <c r="D2321" i="1"/>
  <c r="A2322" i="1"/>
  <c r="B2322" i="1"/>
  <c r="D2322" i="1"/>
  <c r="A2323" i="1"/>
  <c r="B2323" i="1"/>
  <c r="D2323" i="1"/>
  <c r="A2324" i="1"/>
  <c r="B2324" i="1"/>
  <c r="D2324" i="1"/>
  <c r="A2325" i="1"/>
  <c r="B2325" i="1"/>
  <c r="D2325" i="1"/>
  <c r="A2326" i="1"/>
  <c r="B2326" i="1"/>
  <c r="D2326" i="1"/>
  <c r="A2327" i="1"/>
  <c r="B2327" i="1"/>
  <c r="D2327" i="1"/>
  <c r="A2328" i="1"/>
  <c r="B2328" i="1"/>
  <c r="D2328" i="1"/>
  <c r="A2329" i="1"/>
  <c r="B2329" i="1"/>
  <c r="D2329" i="1"/>
  <c r="A2330" i="1"/>
  <c r="B2330" i="1"/>
  <c r="D2330" i="1"/>
  <c r="A2331" i="1"/>
  <c r="B2331" i="1"/>
  <c r="D2331" i="1"/>
  <c r="A2332" i="1"/>
  <c r="B2332" i="1"/>
  <c r="D2332" i="1"/>
  <c r="A2333" i="1"/>
  <c r="B2333" i="1"/>
  <c r="D2333" i="1"/>
  <c r="A2334" i="1"/>
  <c r="B2334" i="1"/>
  <c r="D2334" i="1"/>
  <c r="A2335" i="1"/>
  <c r="B2335" i="1"/>
  <c r="D2335" i="1"/>
  <c r="A2336" i="1"/>
  <c r="B2336" i="1"/>
  <c r="D2336" i="1"/>
  <c r="A2337" i="1"/>
  <c r="B2337" i="1"/>
  <c r="D2337" i="1"/>
  <c r="A2338" i="1"/>
  <c r="B2338" i="1"/>
  <c r="D2338" i="1"/>
  <c r="A2339" i="1"/>
  <c r="B2339" i="1"/>
  <c r="D2339" i="1"/>
  <c r="A2340" i="1"/>
  <c r="B2340" i="1"/>
  <c r="D2340" i="1"/>
  <c r="A2341" i="1"/>
  <c r="B2341" i="1"/>
  <c r="D2341" i="1"/>
  <c r="A2342" i="1"/>
  <c r="B2342" i="1"/>
  <c r="D2342" i="1"/>
  <c r="A2343" i="1"/>
  <c r="B2343" i="1"/>
  <c r="D2343" i="1"/>
  <c r="A2344" i="1"/>
  <c r="B2344" i="1"/>
  <c r="D2344" i="1"/>
  <c r="A2345" i="1"/>
  <c r="B2345" i="1"/>
  <c r="D2345" i="1"/>
  <c r="A2346" i="1"/>
  <c r="B2346" i="1"/>
  <c r="D2346" i="1"/>
  <c r="A2347" i="1"/>
  <c r="B2347" i="1"/>
  <c r="D2347" i="1"/>
  <c r="A2348" i="1"/>
  <c r="B2348" i="1"/>
  <c r="D2348" i="1"/>
  <c r="A3443" i="1"/>
  <c r="B3443" i="1"/>
  <c r="D3443" i="1"/>
  <c r="A2349" i="1"/>
  <c r="B2349" i="1"/>
  <c r="D2349" i="1"/>
  <c r="A2350" i="1"/>
  <c r="B2350" i="1"/>
  <c r="D2350" i="1"/>
  <c r="A2351" i="1"/>
  <c r="B2351" i="1"/>
  <c r="D2351" i="1"/>
  <c r="A2352" i="1"/>
  <c r="B2352" i="1"/>
  <c r="D2352" i="1"/>
  <c r="A2353" i="1"/>
  <c r="B2353" i="1"/>
  <c r="D2353" i="1"/>
  <c r="A2354" i="1"/>
  <c r="B2354" i="1"/>
  <c r="D2354" i="1"/>
  <c r="A2355" i="1"/>
  <c r="B2355" i="1"/>
  <c r="D2355" i="1"/>
  <c r="A2356" i="1"/>
  <c r="B2356" i="1"/>
  <c r="D2356" i="1"/>
  <c r="A2357" i="1"/>
  <c r="B2357" i="1"/>
  <c r="D2357" i="1"/>
  <c r="A2358" i="1"/>
  <c r="B2358" i="1"/>
  <c r="D2358" i="1"/>
  <c r="A2359" i="1"/>
  <c r="B2359" i="1"/>
  <c r="D2359" i="1"/>
  <c r="A2360" i="1"/>
  <c r="B2360" i="1"/>
  <c r="D2360" i="1"/>
  <c r="A2361" i="1"/>
  <c r="B2361" i="1"/>
  <c r="D2361" i="1"/>
  <c r="A2362" i="1"/>
  <c r="B2362" i="1"/>
  <c r="D2362" i="1"/>
  <c r="A2363" i="1"/>
  <c r="B2363" i="1"/>
  <c r="D2363" i="1"/>
  <c r="A2364" i="1"/>
  <c r="B2364" i="1"/>
  <c r="D2364" i="1"/>
  <c r="A2365" i="1"/>
  <c r="B2365" i="1"/>
  <c r="D2365" i="1"/>
  <c r="A2366" i="1"/>
  <c r="B2366" i="1"/>
  <c r="D2366" i="1"/>
  <c r="A2367" i="1"/>
  <c r="B2367" i="1"/>
  <c r="D2367" i="1"/>
  <c r="A2368" i="1"/>
  <c r="B2368" i="1"/>
  <c r="D2368" i="1"/>
  <c r="A2369" i="1"/>
  <c r="B2369" i="1"/>
  <c r="D2369" i="1"/>
  <c r="A2370" i="1"/>
  <c r="B2370" i="1"/>
  <c r="D2370" i="1"/>
  <c r="A2371" i="1"/>
  <c r="B2371" i="1"/>
  <c r="D2371" i="1"/>
  <c r="A2372" i="1"/>
  <c r="B2372" i="1"/>
  <c r="D2372" i="1"/>
  <c r="A2373" i="1"/>
  <c r="B2373" i="1"/>
  <c r="D2373" i="1"/>
  <c r="A2374" i="1"/>
  <c r="B2374" i="1"/>
  <c r="D2374" i="1"/>
  <c r="A2375" i="1"/>
  <c r="B2375" i="1"/>
  <c r="D2375" i="1"/>
  <c r="A2376" i="1"/>
  <c r="B2376" i="1"/>
  <c r="D2376" i="1"/>
  <c r="A2377" i="1"/>
  <c r="B2377" i="1"/>
  <c r="D2377" i="1"/>
  <c r="A2378" i="1"/>
  <c r="B2378" i="1"/>
  <c r="D2378" i="1"/>
  <c r="A2379" i="1"/>
  <c r="B2379" i="1"/>
  <c r="D2379" i="1"/>
  <c r="A2380" i="1"/>
  <c r="B2380" i="1"/>
  <c r="D2380" i="1"/>
  <c r="A2381" i="1"/>
  <c r="B2381" i="1"/>
  <c r="D2381" i="1"/>
  <c r="A2382" i="1"/>
  <c r="B2382" i="1"/>
  <c r="D2382" i="1"/>
  <c r="A2383" i="1"/>
  <c r="B2383" i="1"/>
  <c r="D2383" i="1"/>
  <c r="A2384" i="1"/>
  <c r="B2384" i="1"/>
  <c r="D2384" i="1"/>
  <c r="A2385" i="1"/>
  <c r="B2385" i="1"/>
  <c r="D2385" i="1"/>
  <c r="A2386" i="1"/>
  <c r="B2386" i="1"/>
  <c r="D2386" i="1"/>
  <c r="A3444" i="1"/>
  <c r="B3444" i="1"/>
  <c r="D3444" i="1"/>
  <c r="A3445" i="1"/>
  <c r="B3445" i="1"/>
  <c r="D3445" i="1"/>
  <c r="A3446" i="1"/>
  <c r="B3446" i="1"/>
  <c r="D3446" i="1"/>
  <c r="A2387" i="1"/>
  <c r="B2387" i="1"/>
  <c r="D2387" i="1"/>
  <c r="A2388" i="1"/>
  <c r="B2388" i="1"/>
  <c r="D2388" i="1"/>
  <c r="A2389" i="1"/>
  <c r="B2389" i="1"/>
  <c r="D2389" i="1"/>
  <c r="A2390" i="1"/>
  <c r="B2390" i="1"/>
  <c r="D2390" i="1"/>
  <c r="A2391" i="1"/>
  <c r="B2391" i="1"/>
  <c r="D2391" i="1"/>
  <c r="A2392" i="1"/>
  <c r="B2392" i="1"/>
  <c r="D2392" i="1"/>
  <c r="A2393" i="1"/>
  <c r="B2393" i="1"/>
  <c r="D2393" i="1"/>
  <c r="A2394" i="1"/>
  <c r="B2394" i="1"/>
  <c r="D2394" i="1"/>
  <c r="A2395" i="1"/>
  <c r="B2395" i="1"/>
  <c r="D2395" i="1"/>
  <c r="A2396" i="1"/>
  <c r="B2396" i="1"/>
  <c r="D2396" i="1"/>
  <c r="A2397" i="1"/>
  <c r="B2397" i="1"/>
  <c r="D2397" i="1"/>
  <c r="A2398" i="1"/>
  <c r="B2398" i="1"/>
  <c r="D2398" i="1"/>
  <c r="A2399" i="1"/>
  <c r="B2399" i="1"/>
  <c r="D2399" i="1"/>
  <c r="A2400" i="1"/>
  <c r="B2400" i="1"/>
  <c r="D2400" i="1"/>
  <c r="A2401" i="1"/>
  <c r="B2401" i="1"/>
  <c r="D2401" i="1"/>
  <c r="A2402" i="1"/>
  <c r="B2402" i="1"/>
  <c r="D2402" i="1"/>
  <c r="A2403" i="1"/>
  <c r="B2403" i="1"/>
  <c r="D2403" i="1"/>
  <c r="A2404" i="1"/>
  <c r="B2404" i="1"/>
  <c r="D2404" i="1"/>
  <c r="A2405" i="1"/>
  <c r="B2405" i="1"/>
  <c r="D2405" i="1"/>
  <c r="A2406" i="1"/>
  <c r="B2406" i="1"/>
  <c r="D2406" i="1"/>
  <c r="A2407" i="1"/>
  <c r="B2407" i="1"/>
  <c r="D2407" i="1"/>
  <c r="A2408" i="1"/>
  <c r="B2408" i="1"/>
  <c r="D2408" i="1"/>
  <c r="A2409" i="1"/>
  <c r="B2409" i="1"/>
  <c r="D2409" i="1"/>
  <c r="A2410" i="1"/>
  <c r="B2410" i="1"/>
  <c r="D2410" i="1"/>
  <c r="A2411" i="1"/>
  <c r="B2411" i="1"/>
  <c r="D2411" i="1"/>
  <c r="A2412" i="1"/>
  <c r="B2412" i="1"/>
  <c r="D2412" i="1"/>
  <c r="A2413" i="1"/>
  <c r="B2413" i="1"/>
  <c r="D2413" i="1"/>
  <c r="A2414" i="1"/>
  <c r="B2414" i="1"/>
  <c r="D2414" i="1"/>
  <c r="A2415" i="1"/>
  <c r="B2415" i="1"/>
  <c r="D2415" i="1"/>
  <c r="A2416" i="1"/>
  <c r="B2416" i="1"/>
  <c r="D2416" i="1"/>
  <c r="A2417" i="1"/>
  <c r="B2417" i="1"/>
  <c r="D2417" i="1"/>
  <c r="A2418" i="1"/>
  <c r="B2418" i="1"/>
  <c r="D2418" i="1"/>
  <c r="A2419" i="1"/>
  <c r="B2419" i="1"/>
  <c r="D2419" i="1"/>
  <c r="A2420" i="1"/>
  <c r="B2420" i="1"/>
  <c r="D2420" i="1"/>
  <c r="A2421" i="1"/>
  <c r="B2421" i="1"/>
  <c r="D2421" i="1"/>
  <c r="A2422" i="1"/>
  <c r="B2422" i="1"/>
  <c r="D2422" i="1"/>
  <c r="A2423" i="1"/>
  <c r="B2423" i="1"/>
  <c r="D2423" i="1"/>
  <c r="A2424" i="1"/>
  <c r="B2424" i="1"/>
  <c r="D2424" i="1"/>
  <c r="A2425" i="1"/>
  <c r="B2425" i="1"/>
  <c r="D2425" i="1"/>
  <c r="A2426" i="1"/>
  <c r="B2426" i="1"/>
  <c r="D2426" i="1"/>
  <c r="A2427" i="1"/>
  <c r="B2427" i="1"/>
  <c r="D2427" i="1"/>
  <c r="A2428" i="1"/>
  <c r="B2428" i="1"/>
  <c r="D2428" i="1"/>
  <c r="A2429" i="1"/>
  <c r="B2429" i="1"/>
  <c r="D2429" i="1"/>
  <c r="A2430" i="1"/>
  <c r="B2430" i="1"/>
  <c r="D2430" i="1"/>
  <c r="A3447" i="1"/>
  <c r="B3447" i="1"/>
  <c r="D3447" i="1"/>
  <c r="A2431" i="1"/>
  <c r="B2431" i="1"/>
  <c r="D2431" i="1"/>
  <c r="A2432" i="1"/>
  <c r="B2432" i="1"/>
  <c r="D2432" i="1"/>
  <c r="A2433" i="1"/>
  <c r="B2433" i="1"/>
  <c r="D2433" i="1"/>
  <c r="A2434" i="1"/>
  <c r="B2434" i="1"/>
  <c r="D2434" i="1"/>
  <c r="A2435" i="1"/>
  <c r="B2435" i="1"/>
  <c r="D2435" i="1"/>
  <c r="A2436" i="1"/>
  <c r="B2436" i="1"/>
  <c r="D2436" i="1"/>
  <c r="A2437" i="1"/>
  <c r="B2437" i="1"/>
  <c r="D2437" i="1"/>
  <c r="A2438" i="1"/>
  <c r="B2438" i="1"/>
  <c r="D2438" i="1"/>
  <c r="A2439" i="1"/>
  <c r="B2439" i="1"/>
  <c r="D2439" i="1"/>
  <c r="A2440" i="1"/>
  <c r="B2440" i="1"/>
  <c r="D2440" i="1"/>
  <c r="A2441" i="1"/>
  <c r="B2441" i="1"/>
  <c r="D2441" i="1"/>
  <c r="A2442" i="1"/>
  <c r="B2442" i="1"/>
  <c r="D2442" i="1"/>
  <c r="A2443" i="1"/>
  <c r="B2443" i="1"/>
  <c r="D2443" i="1"/>
  <c r="A2444" i="1"/>
  <c r="B2444" i="1"/>
  <c r="D2444" i="1"/>
  <c r="A2445" i="1"/>
  <c r="B2445" i="1"/>
  <c r="D2445" i="1"/>
  <c r="A2446" i="1"/>
  <c r="B2446" i="1"/>
  <c r="D2446" i="1"/>
  <c r="A2447" i="1"/>
  <c r="B2447" i="1"/>
  <c r="D2447" i="1"/>
  <c r="A2448" i="1"/>
  <c r="B2448" i="1"/>
  <c r="D2448" i="1"/>
  <c r="A2449" i="1"/>
  <c r="B2449" i="1"/>
  <c r="D2449" i="1"/>
  <c r="A2450" i="1"/>
  <c r="B2450" i="1"/>
  <c r="D2450" i="1"/>
  <c r="A2451" i="1"/>
  <c r="B2451" i="1"/>
  <c r="D2451" i="1"/>
  <c r="A2452" i="1"/>
  <c r="B2452" i="1"/>
  <c r="D2452" i="1"/>
  <c r="A2453" i="1"/>
  <c r="B2453" i="1"/>
  <c r="D2453" i="1"/>
  <c r="A2454" i="1"/>
  <c r="B2454" i="1"/>
  <c r="D2454" i="1"/>
  <c r="A2455" i="1"/>
  <c r="B2455" i="1"/>
  <c r="D2455" i="1"/>
  <c r="A2456" i="1"/>
  <c r="B2456" i="1"/>
  <c r="D2456" i="1"/>
  <c r="A2457" i="1"/>
  <c r="B2457" i="1"/>
  <c r="D2457" i="1"/>
  <c r="A2458" i="1"/>
  <c r="B2458" i="1"/>
  <c r="D2458" i="1"/>
  <c r="A2459" i="1"/>
  <c r="B2459" i="1"/>
  <c r="D2459" i="1"/>
  <c r="A2460" i="1"/>
  <c r="B2460" i="1"/>
  <c r="D2460" i="1"/>
  <c r="A2461" i="1"/>
  <c r="B2461" i="1"/>
  <c r="D2461" i="1"/>
  <c r="A2462" i="1"/>
  <c r="B2462" i="1"/>
  <c r="D2462" i="1"/>
  <c r="A2463" i="1"/>
  <c r="B2463" i="1"/>
  <c r="D2463" i="1"/>
  <c r="A2464" i="1"/>
  <c r="B2464" i="1"/>
  <c r="D2464" i="1"/>
  <c r="A2465" i="1"/>
  <c r="B2465" i="1"/>
  <c r="D2465" i="1"/>
  <c r="A2466" i="1"/>
  <c r="B2466" i="1"/>
  <c r="D2466" i="1"/>
  <c r="A2467" i="1"/>
  <c r="B2467" i="1"/>
  <c r="D2467" i="1"/>
  <c r="A2468" i="1"/>
  <c r="B2468" i="1"/>
  <c r="D2468" i="1"/>
  <c r="A2469" i="1"/>
  <c r="B2469" i="1"/>
  <c r="D2469" i="1"/>
  <c r="A2470" i="1"/>
  <c r="B2470" i="1"/>
  <c r="D2470" i="1"/>
  <c r="A2471" i="1"/>
  <c r="B2471" i="1"/>
  <c r="D2471" i="1"/>
  <c r="A2472" i="1"/>
  <c r="B2472" i="1"/>
  <c r="D2472" i="1"/>
  <c r="A2473" i="1"/>
  <c r="B2473" i="1"/>
  <c r="D2473" i="1"/>
  <c r="A2474" i="1"/>
  <c r="B2474" i="1"/>
  <c r="D2474" i="1"/>
  <c r="A2475" i="1"/>
  <c r="B2475" i="1"/>
  <c r="D2475" i="1"/>
  <c r="A2476" i="1"/>
  <c r="B2476" i="1"/>
  <c r="D2476" i="1"/>
  <c r="A2477" i="1"/>
  <c r="B2477" i="1"/>
  <c r="D2477" i="1"/>
  <c r="A2478" i="1"/>
  <c r="B2478" i="1"/>
  <c r="D2478" i="1"/>
  <c r="A2479" i="1"/>
  <c r="B2479" i="1"/>
  <c r="D2479" i="1"/>
  <c r="A2480" i="1"/>
  <c r="B2480" i="1"/>
  <c r="D2480" i="1"/>
  <c r="A2481" i="1"/>
  <c r="B2481" i="1"/>
  <c r="D2481" i="1"/>
  <c r="A2482" i="1"/>
  <c r="B2482" i="1"/>
  <c r="D2482" i="1"/>
  <c r="A2483" i="1"/>
  <c r="B2483" i="1"/>
  <c r="D2483" i="1"/>
  <c r="A2484" i="1"/>
  <c r="B2484" i="1"/>
  <c r="D2484" i="1"/>
  <c r="A2485" i="1"/>
  <c r="B2485" i="1"/>
  <c r="D2485" i="1"/>
  <c r="A2486" i="1"/>
  <c r="B2486" i="1"/>
  <c r="D2486" i="1"/>
  <c r="A2487" i="1"/>
  <c r="B2487" i="1"/>
  <c r="D2487" i="1"/>
  <c r="A2488" i="1"/>
  <c r="B2488" i="1"/>
  <c r="D2488" i="1"/>
  <c r="A2489" i="1"/>
  <c r="B2489" i="1"/>
  <c r="D2489" i="1"/>
  <c r="A2490" i="1"/>
  <c r="B2490" i="1"/>
  <c r="D2490" i="1"/>
  <c r="A2491" i="1"/>
  <c r="B2491" i="1"/>
  <c r="D2491" i="1"/>
  <c r="A2492" i="1"/>
  <c r="B2492" i="1"/>
  <c r="D2492" i="1"/>
  <c r="A2493" i="1"/>
  <c r="B2493" i="1"/>
  <c r="D2493" i="1"/>
  <c r="A2494" i="1"/>
  <c r="B2494" i="1"/>
  <c r="D2494" i="1"/>
  <c r="A2495" i="1"/>
  <c r="B2495" i="1"/>
  <c r="D2495" i="1"/>
  <c r="A2496" i="1"/>
  <c r="B2496" i="1"/>
  <c r="D2496" i="1"/>
  <c r="A2497" i="1"/>
  <c r="B2497" i="1"/>
  <c r="D2497" i="1"/>
  <c r="A2498" i="1"/>
  <c r="B2498" i="1"/>
  <c r="D2498" i="1"/>
  <c r="A2499" i="1"/>
  <c r="B2499" i="1"/>
  <c r="D2499" i="1"/>
  <c r="A2500" i="1"/>
  <c r="B2500" i="1"/>
  <c r="D2500" i="1"/>
  <c r="A2501" i="1"/>
  <c r="B2501" i="1"/>
  <c r="D2501" i="1"/>
  <c r="A2502" i="1"/>
  <c r="B2502" i="1"/>
  <c r="D2502" i="1"/>
  <c r="A2503" i="1"/>
  <c r="B2503" i="1"/>
  <c r="D2503" i="1"/>
  <c r="A2504" i="1"/>
  <c r="B2504" i="1"/>
  <c r="D2504" i="1"/>
  <c r="A2505" i="1"/>
  <c r="B2505" i="1"/>
  <c r="D2505" i="1"/>
  <c r="A2506" i="1"/>
  <c r="B2506" i="1"/>
  <c r="D2506" i="1"/>
  <c r="A2507" i="1"/>
  <c r="B2507" i="1"/>
  <c r="D2507" i="1"/>
  <c r="A2508" i="1"/>
  <c r="B2508" i="1"/>
  <c r="D2508" i="1"/>
  <c r="A2509" i="1"/>
  <c r="B2509" i="1"/>
  <c r="D2509" i="1"/>
  <c r="A2510" i="1"/>
  <c r="B2510" i="1"/>
  <c r="D2510" i="1"/>
  <c r="A2511" i="1"/>
  <c r="B2511" i="1"/>
  <c r="D2511" i="1"/>
  <c r="A2512" i="1"/>
  <c r="B2512" i="1"/>
  <c r="D2512" i="1"/>
  <c r="A2513" i="1"/>
  <c r="B2513" i="1"/>
  <c r="D2513" i="1"/>
  <c r="A2514" i="1"/>
  <c r="B2514" i="1"/>
  <c r="D2514" i="1"/>
  <c r="A2515" i="1"/>
  <c r="B2515" i="1"/>
  <c r="D2515" i="1"/>
  <c r="A2516" i="1"/>
  <c r="B2516" i="1"/>
  <c r="D2516" i="1"/>
  <c r="A2517" i="1"/>
  <c r="B2517" i="1"/>
  <c r="D2517" i="1"/>
  <c r="A2518" i="1"/>
  <c r="B2518" i="1"/>
  <c r="D2518" i="1"/>
  <c r="A2519" i="1"/>
  <c r="B2519" i="1"/>
  <c r="D2519" i="1"/>
  <c r="A2520" i="1"/>
  <c r="B2520" i="1"/>
  <c r="D2520" i="1"/>
  <c r="A2521" i="1"/>
  <c r="B2521" i="1"/>
  <c r="D2521" i="1"/>
  <c r="A2522" i="1"/>
  <c r="B2522" i="1"/>
  <c r="D2522" i="1"/>
  <c r="A3448" i="1"/>
  <c r="B3448" i="1"/>
  <c r="D3448" i="1"/>
  <c r="A3449" i="1"/>
  <c r="B3449" i="1"/>
  <c r="D3449" i="1"/>
  <c r="A3450" i="1"/>
  <c r="B3450" i="1"/>
  <c r="D3450" i="1"/>
  <c r="A3451" i="1"/>
  <c r="B3451" i="1"/>
  <c r="D3451" i="1"/>
  <c r="A3452" i="1"/>
  <c r="B3452" i="1"/>
  <c r="D3452" i="1"/>
  <c r="A2523" i="1"/>
  <c r="B2523" i="1"/>
  <c r="D2523" i="1"/>
  <c r="A2524" i="1"/>
  <c r="B2524" i="1"/>
  <c r="D2524" i="1"/>
  <c r="A2525" i="1"/>
  <c r="B2525" i="1"/>
  <c r="D2525" i="1"/>
  <c r="A2526" i="1"/>
  <c r="B2526" i="1"/>
  <c r="D2526" i="1"/>
  <c r="A2527" i="1"/>
  <c r="B2527" i="1"/>
  <c r="D2527" i="1"/>
  <c r="A2528" i="1"/>
  <c r="B2528" i="1"/>
  <c r="D2528" i="1"/>
  <c r="A2529" i="1"/>
  <c r="B2529" i="1"/>
  <c r="D2529" i="1"/>
  <c r="A2530" i="1"/>
  <c r="B2530" i="1"/>
  <c r="D2530" i="1"/>
  <c r="A2531" i="1"/>
  <c r="B2531" i="1"/>
  <c r="D2531" i="1"/>
  <c r="A2532" i="1"/>
  <c r="B2532" i="1"/>
  <c r="D2532" i="1"/>
  <c r="A2533" i="1"/>
  <c r="B2533" i="1"/>
  <c r="D2533" i="1"/>
  <c r="A2534" i="1"/>
  <c r="B2534" i="1"/>
  <c r="D2534" i="1"/>
  <c r="A2535" i="1"/>
  <c r="B2535" i="1"/>
  <c r="D2535" i="1"/>
  <c r="A2536" i="1"/>
  <c r="B2536" i="1"/>
  <c r="D2536" i="1"/>
  <c r="A2537" i="1"/>
  <c r="B2537" i="1"/>
  <c r="D2537" i="1"/>
  <c r="A2538" i="1"/>
  <c r="B2538" i="1"/>
  <c r="D2538" i="1"/>
  <c r="A2539" i="1"/>
  <c r="B2539" i="1"/>
  <c r="D2539" i="1"/>
  <c r="A2540" i="1"/>
  <c r="B2540" i="1"/>
  <c r="D2540" i="1"/>
  <c r="A3453" i="1"/>
  <c r="B3453" i="1"/>
  <c r="D3453" i="1"/>
  <c r="A3454" i="1"/>
  <c r="B3454" i="1"/>
  <c r="D3454" i="1"/>
  <c r="A3455" i="1"/>
  <c r="B3455" i="1"/>
  <c r="D3455" i="1"/>
  <c r="A3456" i="1"/>
  <c r="B3456" i="1"/>
  <c r="D3456" i="1"/>
  <c r="A2541" i="1"/>
  <c r="B2541" i="1"/>
  <c r="D2541" i="1"/>
  <c r="A3457" i="1"/>
  <c r="B3457" i="1"/>
  <c r="D3457" i="1"/>
  <c r="A3458" i="1"/>
  <c r="B3458" i="1"/>
  <c r="D3458" i="1"/>
  <c r="A3459" i="1"/>
  <c r="B3459" i="1"/>
  <c r="D3459" i="1"/>
  <c r="A2542" i="1"/>
  <c r="B2542" i="1"/>
  <c r="D2542" i="1"/>
  <c r="A2543" i="1"/>
  <c r="B2543" i="1"/>
  <c r="D2543" i="1"/>
  <c r="A2544" i="1"/>
  <c r="B2544" i="1"/>
  <c r="D2544" i="1"/>
  <c r="A2545" i="1"/>
  <c r="B2545" i="1"/>
  <c r="D2545" i="1"/>
  <c r="A2546" i="1"/>
  <c r="B2546" i="1"/>
  <c r="D2546" i="1"/>
  <c r="A2547" i="1"/>
  <c r="B2547" i="1"/>
  <c r="D2547" i="1"/>
  <c r="A3460" i="1"/>
  <c r="B3460" i="1"/>
  <c r="D3460" i="1"/>
  <c r="A2548" i="1"/>
  <c r="B2548" i="1"/>
  <c r="D2548" i="1"/>
  <c r="A2549" i="1"/>
  <c r="B2549" i="1"/>
  <c r="D2549" i="1"/>
  <c r="A2550" i="1"/>
  <c r="B2550" i="1"/>
  <c r="D2550" i="1"/>
  <c r="A2551" i="1"/>
  <c r="B2551" i="1"/>
  <c r="D2551" i="1"/>
  <c r="A2552" i="1"/>
  <c r="B2552" i="1"/>
  <c r="D2552" i="1"/>
  <c r="A2553" i="1"/>
  <c r="B2553" i="1"/>
  <c r="D2553" i="1"/>
  <c r="A2554" i="1"/>
  <c r="B2554" i="1"/>
  <c r="D2554" i="1"/>
  <c r="A2555" i="1"/>
  <c r="B2555" i="1"/>
  <c r="D2555" i="1"/>
  <c r="A2556" i="1"/>
  <c r="B2556" i="1"/>
  <c r="D2556" i="1"/>
  <c r="A2557" i="1"/>
  <c r="B2557" i="1"/>
  <c r="D2557" i="1"/>
  <c r="A2558" i="1"/>
  <c r="B2558" i="1"/>
  <c r="D2558" i="1"/>
  <c r="A2559" i="1"/>
  <c r="B2559" i="1"/>
  <c r="D2559" i="1"/>
  <c r="A2560" i="1"/>
  <c r="B2560" i="1"/>
  <c r="D2560" i="1"/>
  <c r="A2561" i="1"/>
  <c r="B2561" i="1"/>
  <c r="D2561" i="1"/>
  <c r="A2562" i="1"/>
  <c r="B2562" i="1"/>
  <c r="D2562" i="1"/>
  <c r="A2563" i="1"/>
  <c r="B2563" i="1"/>
  <c r="D2563" i="1"/>
  <c r="A2564" i="1"/>
  <c r="B2564" i="1"/>
  <c r="D2564" i="1"/>
  <c r="A3461" i="1"/>
  <c r="B3461" i="1"/>
  <c r="D3461" i="1"/>
  <c r="A2565" i="1"/>
  <c r="B2565" i="1"/>
  <c r="D2565" i="1"/>
  <c r="A2566" i="1"/>
  <c r="B2566" i="1"/>
  <c r="D2566" i="1"/>
  <c r="A3462" i="1"/>
  <c r="B3462" i="1"/>
  <c r="D3462" i="1"/>
  <c r="A3463" i="1"/>
  <c r="B3463" i="1"/>
  <c r="D3463" i="1"/>
  <c r="A3549" i="1"/>
  <c r="B3549" i="1"/>
  <c r="D3549" i="1"/>
  <c r="A2567" i="1"/>
  <c r="B2567" i="1"/>
  <c r="D2567" i="1"/>
  <c r="A2568" i="1"/>
  <c r="B2568" i="1"/>
  <c r="D2568" i="1"/>
  <c r="A2569" i="1"/>
  <c r="B2569" i="1"/>
  <c r="D2569" i="1"/>
  <c r="A2570" i="1"/>
  <c r="B2570" i="1"/>
  <c r="D2570" i="1"/>
  <c r="A2571" i="1"/>
  <c r="B2571" i="1"/>
  <c r="D2571" i="1"/>
  <c r="A2572" i="1"/>
  <c r="B2572" i="1"/>
  <c r="D2572" i="1"/>
  <c r="A2573" i="1"/>
  <c r="B2573" i="1"/>
  <c r="D2573" i="1"/>
  <c r="A2574" i="1"/>
  <c r="B2574" i="1"/>
  <c r="D2574" i="1"/>
  <c r="A2575" i="1"/>
  <c r="B2575" i="1"/>
  <c r="D2575" i="1"/>
  <c r="A2576" i="1"/>
  <c r="B2576" i="1"/>
  <c r="D2576" i="1"/>
  <c r="A2577" i="1"/>
  <c r="B2577" i="1"/>
  <c r="D2577" i="1"/>
  <c r="A2578" i="1"/>
  <c r="B2578" i="1"/>
  <c r="D2578" i="1"/>
  <c r="A2579" i="1"/>
  <c r="B2579" i="1"/>
  <c r="D2579" i="1"/>
  <c r="A2580" i="1"/>
  <c r="B2580" i="1"/>
  <c r="D2580" i="1"/>
  <c r="A2581" i="1"/>
  <c r="B2581" i="1"/>
  <c r="D2581" i="1"/>
  <c r="A2582" i="1"/>
  <c r="B2582" i="1"/>
  <c r="D2582" i="1"/>
  <c r="A2583" i="1"/>
  <c r="B2583" i="1"/>
  <c r="D2583" i="1"/>
  <c r="A2584" i="1"/>
  <c r="B2584" i="1"/>
  <c r="D2584" i="1"/>
  <c r="A2585" i="1"/>
  <c r="B2585" i="1"/>
  <c r="D2585" i="1"/>
  <c r="A2586" i="1"/>
  <c r="B2586" i="1"/>
  <c r="D2586" i="1"/>
  <c r="A2587" i="1"/>
  <c r="B2587" i="1"/>
  <c r="D2587" i="1"/>
  <c r="A2588" i="1"/>
  <c r="B2588" i="1"/>
  <c r="D2588" i="1"/>
  <c r="A2589" i="1"/>
  <c r="B2589" i="1"/>
  <c r="D2589" i="1"/>
  <c r="A2590" i="1"/>
  <c r="B2590" i="1"/>
  <c r="D2590" i="1"/>
  <c r="A3464" i="1"/>
  <c r="B3464" i="1"/>
  <c r="D3464" i="1"/>
  <c r="A3550" i="1"/>
  <c r="B3550" i="1"/>
  <c r="D3550" i="1"/>
  <c r="A3465" i="1"/>
  <c r="B3465" i="1"/>
  <c r="D3465" i="1"/>
  <c r="A2591" i="1"/>
  <c r="B2591" i="1"/>
  <c r="D2591" i="1"/>
  <c r="A3466" i="1"/>
  <c r="B3466" i="1"/>
  <c r="D3466" i="1"/>
  <c r="A3467" i="1"/>
  <c r="B3467" i="1"/>
  <c r="D3467" i="1"/>
  <c r="A3468" i="1"/>
  <c r="B3468" i="1"/>
  <c r="D3468" i="1"/>
  <c r="A3469" i="1"/>
  <c r="B3469" i="1"/>
  <c r="D3469" i="1"/>
  <c r="A3551" i="1"/>
  <c r="B3551" i="1"/>
  <c r="D3551" i="1"/>
  <c r="A2592" i="1"/>
  <c r="B2592" i="1"/>
  <c r="D2592" i="1"/>
  <c r="A2593" i="1"/>
  <c r="B2593" i="1"/>
  <c r="D2593" i="1"/>
  <c r="A3552" i="1"/>
  <c r="B3552" i="1"/>
  <c r="D3552" i="1"/>
  <c r="A3553" i="1"/>
  <c r="B3553" i="1"/>
  <c r="D3553" i="1"/>
  <c r="A2594" i="1"/>
  <c r="B2594" i="1"/>
  <c r="D2594" i="1"/>
  <c r="A3554" i="1"/>
  <c r="B3554" i="1"/>
  <c r="D3554" i="1"/>
  <c r="A3470" i="1"/>
  <c r="B3470" i="1"/>
  <c r="D3470" i="1"/>
  <c r="A3471" i="1"/>
  <c r="B3471" i="1"/>
  <c r="D3471" i="1"/>
  <c r="A3472" i="1"/>
  <c r="B3472" i="1"/>
  <c r="D3472" i="1"/>
  <c r="A3473" i="1"/>
  <c r="B3473" i="1"/>
  <c r="D3473" i="1"/>
  <c r="A3474" i="1"/>
  <c r="B3474" i="1"/>
  <c r="D3474" i="1"/>
  <c r="A3555" i="1"/>
  <c r="B3555" i="1"/>
  <c r="D3555" i="1"/>
  <c r="A2595" i="1"/>
  <c r="B2595" i="1"/>
  <c r="D2595" i="1"/>
  <c r="A3475" i="1"/>
  <c r="B3475" i="1"/>
  <c r="D3475" i="1"/>
  <c r="A3556" i="1"/>
  <c r="B3556" i="1"/>
  <c r="D3556" i="1"/>
  <c r="A3557" i="1"/>
  <c r="B3557" i="1"/>
  <c r="D3557" i="1"/>
  <c r="A2596" i="1"/>
  <c r="B2596" i="1"/>
  <c r="D2596" i="1"/>
  <c r="A2597" i="1"/>
  <c r="B2597" i="1"/>
  <c r="D2597" i="1"/>
  <c r="A2598" i="1"/>
  <c r="B2598" i="1"/>
  <c r="D2598" i="1"/>
  <c r="A2599" i="1"/>
  <c r="B2599" i="1"/>
  <c r="D2599" i="1"/>
  <c r="A2600" i="1"/>
  <c r="B2600" i="1"/>
  <c r="D2600" i="1"/>
  <c r="A2601" i="1"/>
  <c r="B2601" i="1"/>
  <c r="D2601" i="1"/>
  <c r="A2602" i="1"/>
  <c r="B2602" i="1"/>
  <c r="D2602" i="1"/>
  <c r="A2603" i="1"/>
  <c r="B2603" i="1"/>
  <c r="D2603" i="1"/>
  <c r="A2604" i="1"/>
  <c r="B2604" i="1"/>
  <c r="D2604" i="1"/>
  <c r="A2605" i="1"/>
  <c r="B2605" i="1"/>
  <c r="D2605" i="1"/>
  <c r="A2606" i="1"/>
  <c r="B2606" i="1"/>
  <c r="D2606" i="1"/>
  <c r="A2607" i="1"/>
  <c r="B2607" i="1"/>
  <c r="D2607" i="1"/>
  <c r="A2608" i="1"/>
  <c r="B2608" i="1"/>
  <c r="D2608" i="1"/>
  <c r="A2609" i="1"/>
  <c r="B2609" i="1"/>
  <c r="D2609" i="1"/>
  <c r="A2610" i="1"/>
  <c r="B2610" i="1"/>
  <c r="D2610" i="1"/>
  <c r="A2611" i="1"/>
  <c r="B2611" i="1"/>
  <c r="D2611" i="1"/>
  <c r="A2612" i="1"/>
  <c r="B2612" i="1"/>
  <c r="D2612" i="1"/>
  <c r="A2613" i="1"/>
  <c r="B2613" i="1"/>
  <c r="D2613" i="1"/>
  <c r="A2614" i="1"/>
  <c r="B2614" i="1"/>
  <c r="D2614" i="1"/>
  <c r="A2615" i="1"/>
  <c r="B2615" i="1"/>
  <c r="D2615" i="1"/>
  <c r="A2616" i="1"/>
  <c r="B2616" i="1"/>
  <c r="D2616" i="1"/>
  <c r="A2617" i="1"/>
  <c r="B2617" i="1"/>
  <c r="D2617" i="1"/>
  <c r="A2618" i="1"/>
  <c r="B2618" i="1"/>
  <c r="D2618" i="1"/>
  <c r="A2619" i="1"/>
  <c r="B2619" i="1"/>
  <c r="D2619" i="1"/>
  <c r="A2620" i="1"/>
  <c r="B2620" i="1"/>
  <c r="D2620" i="1"/>
  <c r="A2621" i="1"/>
  <c r="B2621" i="1"/>
  <c r="D2621" i="1"/>
  <c r="A2622" i="1"/>
  <c r="B2622" i="1"/>
  <c r="D2622" i="1"/>
  <c r="A2623" i="1"/>
  <c r="B2623" i="1"/>
  <c r="D2623" i="1"/>
  <c r="A2624" i="1"/>
  <c r="B2624" i="1"/>
  <c r="D2624" i="1"/>
  <c r="A2625" i="1"/>
  <c r="B2625" i="1"/>
  <c r="D2625" i="1"/>
  <c r="A2626" i="1"/>
  <c r="B2626" i="1"/>
  <c r="D2626" i="1"/>
  <c r="A2627" i="1"/>
  <c r="B2627" i="1"/>
  <c r="D2627" i="1"/>
  <c r="A2628" i="1"/>
  <c r="B2628" i="1"/>
  <c r="D2628" i="1"/>
  <c r="A2629" i="1"/>
  <c r="B2629" i="1"/>
  <c r="D2629" i="1"/>
  <c r="A2630" i="1"/>
  <c r="B2630" i="1"/>
  <c r="D2630" i="1"/>
  <c r="A2631" i="1"/>
  <c r="B2631" i="1"/>
  <c r="D2631" i="1"/>
  <c r="A2632" i="1"/>
  <c r="B2632" i="1"/>
  <c r="D2632" i="1"/>
  <c r="A2633" i="1"/>
  <c r="B2633" i="1"/>
  <c r="D2633" i="1"/>
  <c r="A2634" i="1"/>
  <c r="B2634" i="1"/>
  <c r="D2634" i="1"/>
  <c r="A2635" i="1"/>
  <c r="B2635" i="1"/>
  <c r="D2635" i="1"/>
  <c r="A2636" i="1"/>
  <c r="B2636" i="1"/>
  <c r="D2636" i="1"/>
  <c r="A2637" i="1"/>
  <c r="B2637" i="1"/>
  <c r="D2637" i="1"/>
  <c r="A2638" i="1"/>
  <c r="B2638" i="1"/>
  <c r="D2638" i="1"/>
  <c r="A2639" i="1"/>
  <c r="B2639" i="1"/>
  <c r="D2639" i="1"/>
  <c r="A2640" i="1"/>
  <c r="B2640" i="1"/>
  <c r="D2640" i="1"/>
  <c r="A2641" i="1"/>
  <c r="B2641" i="1"/>
  <c r="D2641" i="1"/>
  <c r="A2642" i="1"/>
  <c r="B2642" i="1"/>
  <c r="D2642" i="1"/>
  <c r="A2643" i="1"/>
  <c r="B2643" i="1"/>
  <c r="D2643" i="1"/>
  <c r="A2644" i="1"/>
  <c r="B2644" i="1"/>
  <c r="D2644" i="1"/>
  <c r="A2645" i="1"/>
  <c r="B2645" i="1"/>
  <c r="D2645" i="1"/>
  <c r="A2646" i="1"/>
  <c r="B2646" i="1"/>
  <c r="D2646" i="1"/>
  <c r="A2647" i="1"/>
  <c r="B2647" i="1"/>
  <c r="D2647" i="1"/>
  <c r="A2648" i="1"/>
  <c r="B2648" i="1"/>
  <c r="D2648" i="1"/>
  <c r="A2649" i="1"/>
  <c r="B2649" i="1"/>
  <c r="D2649" i="1"/>
  <c r="A2650" i="1"/>
  <c r="B2650" i="1"/>
  <c r="D2650" i="1"/>
  <c r="A2651" i="1"/>
  <c r="B2651" i="1"/>
  <c r="D2651" i="1"/>
  <c r="A2652" i="1"/>
  <c r="B2652" i="1"/>
  <c r="D2652" i="1"/>
  <c r="A2653" i="1"/>
  <c r="B2653" i="1"/>
  <c r="D2653" i="1"/>
  <c r="A2654" i="1"/>
  <c r="B2654" i="1"/>
  <c r="D2654" i="1"/>
  <c r="A2655" i="1"/>
  <c r="B2655" i="1"/>
  <c r="D2655" i="1"/>
  <c r="A2656" i="1"/>
  <c r="B2656" i="1"/>
  <c r="D2656" i="1"/>
  <c r="A2657" i="1"/>
  <c r="B2657" i="1"/>
  <c r="D2657" i="1"/>
  <c r="A2658" i="1"/>
  <c r="B2658" i="1"/>
  <c r="D2658" i="1"/>
  <c r="A2659" i="1"/>
  <c r="B2659" i="1"/>
  <c r="D2659" i="1"/>
  <c r="A2660" i="1"/>
  <c r="B2660" i="1"/>
  <c r="D2660" i="1"/>
  <c r="A2661" i="1"/>
  <c r="B2661" i="1"/>
  <c r="D2661" i="1"/>
  <c r="A2662" i="1"/>
  <c r="B2662" i="1"/>
  <c r="D2662" i="1"/>
  <c r="A2663" i="1"/>
  <c r="B2663" i="1"/>
  <c r="D2663" i="1"/>
  <c r="A2664" i="1"/>
  <c r="B2664" i="1"/>
  <c r="D2664" i="1"/>
  <c r="A2665" i="1"/>
  <c r="B2665" i="1"/>
  <c r="D2665" i="1"/>
  <c r="A2666" i="1"/>
  <c r="B2666" i="1"/>
  <c r="D2666" i="1"/>
  <c r="A2667" i="1"/>
  <c r="B2667" i="1"/>
  <c r="D2667" i="1"/>
  <c r="A2668" i="1"/>
  <c r="B2668" i="1"/>
  <c r="D2668" i="1"/>
  <c r="A2669" i="1"/>
  <c r="B2669" i="1"/>
  <c r="D2669" i="1"/>
  <c r="A2670" i="1"/>
  <c r="B2670" i="1"/>
  <c r="D2670" i="1"/>
  <c r="A2671" i="1"/>
  <c r="B2671" i="1"/>
  <c r="D2671" i="1"/>
  <c r="A2672" i="1"/>
  <c r="B2672" i="1"/>
  <c r="D2672" i="1"/>
  <c r="A2673" i="1"/>
  <c r="B2673" i="1"/>
  <c r="D2673" i="1"/>
  <c r="A2674" i="1"/>
  <c r="B2674" i="1"/>
  <c r="D2674" i="1"/>
  <c r="A2675" i="1"/>
  <c r="B2675" i="1"/>
  <c r="D2675" i="1"/>
  <c r="A2676" i="1"/>
  <c r="B2676" i="1"/>
  <c r="D2676" i="1"/>
  <c r="A2677" i="1"/>
  <c r="B2677" i="1"/>
  <c r="D2677" i="1"/>
  <c r="A2678" i="1"/>
  <c r="B2678" i="1"/>
  <c r="D2678" i="1"/>
  <c r="A2679" i="1"/>
  <c r="B2679" i="1"/>
  <c r="D2679" i="1"/>
  <c r="A2680" i="1"/>
  <c r="B2680" i="1"/>
  <c r="D2680" i="1"/>
  <c r="A2681" i="1"/>
  <c r="B2681" i="1"/>
  <c r="D2681" i="1"/>
  <c r="A2682" i="1"/>
  <c r="B2682" i="1"/>
  <c r="D2682" i="1"/>
  <c r="A2683" i="1"/>
  <c r="B2683" i="1"/>
  <c r="D2683" i="1"/>
  <c r="A2684" i="1"/>
  <c r="B2684" i="1"/>
  <c r="D2684" i="1"/>
  <c r="A2685" i="1"/>
  <c r="B2685" i="1"/>
  <c r="D2685" i="1"/>
  <c r="A2686" i="1"/>
  <c r="B2686" i="1"/>
  <c r="D2686" i="1"/>
  <c r="A2687" i="1"/>
  <c r="B2687" i="1"/>
  <c r="D2687" i="1"/>
  <c r="A2688" i="1"/>
  <c r="B2688" i="1"/>
  <c r="D2688" i="1"/>
  <c r="A2689" i="1"/>
  <c r="B2689" i="1"/>
  <c r="D2689" i="1"/>
  <c r="A2690" i="1"/>
  <c r="B2690" i="1"/>
  <c r="D2690" i="1"/>
  <c r="A2691" i="1"/>
  <c r="B2691" i="1"/>
  <c r="D2691" i="1"/>
  <c r="A2692" i="1"/>
  <c r="B2692" i="1"/>
  <c r="D2692" i="1"/>
  <c r="A2693" i="1"/>
  <c r="B2693" i="1"/>
  <c r="D2693" i="1"/>
  <c r="A2694" i="1"/>
  <c r="B2694" i="1"/>
  <c r="D2694" i="1"/>
  <c r="A2695" i="1"/>
  <c r="B2695" i="1"/>
  <c r="D2695" i="1"/>
  <c r="A2696" i="1"/>
  <c r="B2696" i="1"/>
  <c r="D2696" i="1"/>
  <c r="A2697" i="1"/>
  <c r="B2697" i="1"/>
  <c r="D2697" i="1"/>
  <c r="A2698" i="1"/>
  <c r="B2698" i="1"/>
  <c r="D2698" i="1"/>
  <c r="A2699" i="1"/>
  <c r="B2699" i="1"/>
  <c r="D2699" i="1"/>
  <c r="A2700" i="1"/>
  <c r="B2700" i="1"/>
  <c r="D2700" i="1"/>
  <c r="A2701" i="1"/>
  <c r="B2701" i="1"/>
  <c r="D2701" i="1"/>
  <c r="A2702" i="1"/>
  <c r="B2702" i="1"/>
  <c r="D2702" i="1"/>
  <c r="A2703" i="1"/>
  <c r="B2703" i="1"/>
  <c r="D2703" i="1"/>
  <c r="A2704" i="1"/>
  <c r="B2704" i="1"/>
  <c r="D2704" i="1"/>
  <c r="A2705" i="1"/>
  <c r="B2705" i="1"/>
  <c r="D2705" i="1"/>
  <c r="A2706" i="1"/>
  <c r="B2706" i="1"/>
  <c r="D2706" i="1"/>
  <c r="A2707" i="1"/>
  <c r="B2707" i="1"/>
  <c r="D2707" i="1"/>
  <c r="A2708" i="1"/>
  <c r="B2708" i="1"/>
  <c r="D2708" i="1"/>
  <c r="A2709" i="1"/>
  <c r="B2709" i="1"/>
  <c r="D2709" i="1"/>
  <c r="A2710" i="1"/>
  <c r="B2710" i="1"/>
  <c r="D2710" i="1"/>
  <c r="A2711" i="1"/>
  <c r="B2711" i="1"/>
  <c r="D2711" i="1"/>
  <c r="A2712" i="1"/>
  <c r="B2712" i="1"/>
  <c r="D2712" i="1"/>
  <c r="A2713" i="1"/>
  <c r="B2713" i="1"/>
  <c r="D2713" i="1"/>
  <c r="A2714" i="1"/>
  <c r="B2714" i="1"/>
  <c r="D2714" i="1"/>
  <c r="A2715" i="1"/>
  <c r="B2715" i="1"/>
  <c r="D2715" i="1"/>
  <c r="A2716" i="1"/>
  <c r="B2716" i="1"/>
  <c r="D2716" i="1"/>
  <c r="A2717" i="1"/>
  <c r="B2717" i="1"/>
  <c r="D2717" i="1"/>
  <c r="A2718" i="1"/>
  <c r="B2718" i="1"/>
  <c r="D2718" i="1"/>
  <c r="A2719" i="1"/>
  <c r="B2719" i="1"/>
  <c r="D2719" i="1"/>
  <c r="A2720" i="1"/>
  <c r="B2720" i="1"/>
  <c r="D2720" i="1"/>
  <c r="A2721" i="1"/>
  <c r="B2721" i="1"/>
  <c r="D2721" i="1"/>
  <c r="A2722" i="1"/>
  <c r="B2722" i="1"/>
  <c r="D2722" i="1"/>
  <c r="A2723" i="1"/>
  <c r="B2723" i="1"/>
  <c r="D2723" i="1"/>
  <c r="A2724" i="1"/>
  <c r="B2724" i="1"/>
  <c r="D2724" i="1"/>
  <c r="A2725" i="1"/>
  <c r="B2725" i="1"/>
  <c r="D2725" i="1"/>
  <c r="A2726" i="1"/>
  <c r="B2726" i="1"/>
  <c r="D2726" i="1"/>
  <c r="A2727" i="1"/>
  <c r="B2727" i="1"/>
  <c r="D2727" i="1"/>
  <c r="A2728" i="1"/>
  <c r="B2728" i="1"/>
  <c r="D2728" i="1"/>
  <c r="A2729" i="1"/>
  <c r="B2729" i="1"/>
  <c r="D2729" i="1"/>
  <c r="A2730" i="1"/>
  <c r="B2730" i="1"/>
  <c r="D2730" i="1"/>
  <c r="A2731" i="1"/>
  <c r="B2731" i="1"/>
  <c r="D2731" i="1"/>
  <c r="A2732" i="1"/>
  <c r="B2732" i="1"/>
  <c r="D2732" i="1"/>
  <c r="A2733" i="1"/>
  <c r="B2733" i="1"/>
  <c r="D2733" i="1"/>
  <c r="A2734" i="1"/>
  <c r="B2734" i="1"/>
  <c r="D2734" i="1"/>
  <c r="A2735" i="1"/>
  <c r="B2735" i="1"/>
  <c r="D2735" i="1"/>
  <c r="A2736" i="1"/>
  <c r="B2736" i="1"/>
  <c r="D2736" i="1"/>
  <c r="A2737" i="1"/>
  <c r="B2737" i="1"/>
  <c r="D2737" i="1"/>
  <c r="A2738" i="1"/>
  <c r="B2738" i="1"/>
  <c r="D2738" i="1"/>
  <c r="A2739" i="1"/>
  <c r="B2739" i="1"/>
  <c r="D2739" i="1"/>
  <c r="A2740" i="1"/>
  <c r="B2740" i="1"/>
  <c r="D2740" i="1"/>
  <c r="A2741" i="1"/>
  <c r="B2741" i="1"/>
  <c r="D2741" i="1"/>
  <c r="A2742" i="1"/>
  <c r="B2742" i="1"/>
  <c r="D2742" i="1"/>
  <c r="A2743" i="1"/>
  <c r="B2743" i="1"/>
  <c r="D2743" i="1"/>
  <c r="A2744" i="1"/>
  <c r="B2744" i="1"/>
  <c r="D2744" i="1"/>
  <c r="A2745" i="1"/>
  <c r="B2745" i="1"/>
  <c r="D2745" i="1"/>
  <c r="A2746" i="1"/>
  <c r="B2746" i="1"/>
  <c r="D2746" i="1"/>
  <c r="A2747" i="1"/>
  <c r="B2747" i="1"/>
  <c r="D2747" i="1"/>
  <c r="A2748" i="1"/>
  <c r="B2748" i="1"/>
  <c r="D2748" i="1"/>
  <c r="A2749" i="1"/>
  <c r="B2749" i="1"/>
  <c r="D2749" i="1"/>
  <c r="A2750" i="1"/>
  <c r="B2750" i="1"/>
  <c r="D2750" i="1"/>
  <c r="A2751" i="1"/>
  <c r="B2751" i="1"/>
  <c r="D2751" i="1"/>
  <c r="A2752" i="1"/>
  <c r="B2752" i="1"/>
  <c r="D2752" i="1"/>
  <c r="A2753" i="1"/>
  <c r="B2753" i="1"/>
  <c r="D2753" i="1"/>
  <c r="A2754" i="1"/>
  <c r="B2754" i="1"/>
  <c r="D2754" i="1"/>
  <c r="A2755" i="1"/>
  <c r="B2755" i="1"/>
  <c r="D2755" i="1"/>
  <c r="A2756" i="1"/>
  <c r="B2756" i="1"/>
  <c r="D2756" i="1"/>
  <c r="A2757" i="1"/>
  <c r="B2757" i="1"/>
  <c r="D2757" i="1"/>
  <c r="A2758" i="1"/>
  <c r="B2758" i="1"/>
  <c r="D2758" i="1"/>
  <c r="A2759" i="1"/>
  <c r="B2759" i="1"/>
  <c r="D2759" i="1"/>
  <c r="A2760" i="1"/>
  <c r="B2760" i="1"/>
  <c r="D2760" i="1"/>
  <c r="A2761" i="1"/>
  <c r="B2761" i="1"/>
  <c r="D2761" i="1"/>
  <c r="A2762" i="1"/>
  <c r="B2762" i="1"/>
  <c r="D2762" i="1"/>
  <c r="A2763" i="1"/>
  <c r="B2763" i="1"/>
  <c r="D2763" i="1"/>
  <c r="A2764" i="1"/>
  <c r="B2764" i="1"/>
  <c r="D2764" i="1"/>
  <c r="A2765" i="1"/>
  <c r="B2765" i="1"/>
  <c r="D2765" i="1"/>
  <c r="A2766" i="1"/>
  <c r="B2766" i="1"/>
  <c r="D2766" i="1"/>
  <c r="A2767" i="1"/>
  <c r="B2767" i="1"/>
  <c r="D2767" i="1"/>
  <c r="A2768" i="1"/>
  <c r="B2768" i="1"/>
  <c r="D2768" i="1"/>
  <c r="A2769" i="1"/>
  <c r="B2769" i="1"/>
  <c r="D2769" i="1"/>
  <c r="A2770" i="1"/>
  <c r="B2770" i="1"/>
  <c r="D2770" i="1"/>
  <c r="A2771" i="1"/>
  <c r="B2771" i="1"/>
  <c r="D2771" i="1"/>
  <c r="A2772" i="1"/>
  <c r="B2772" i="1"/>
  <c r="D2772" i="1"/>
  <c r="A2773" i="1"/>
  <c r="B2773" i="1"/>
  <c r="D2773" i="1"/>
  <c r="A2774" i="1"/>
  <c r="B2774" i="1"/>
  <c r="D2774" i="1"/>
  <c r="A2775" i="1"/>
  <c r="B2775" i="1"/>
  <c r="D2775" i="1"/>
  <c r="A2776" i="1"/>
  <c r="B2776" i="1"/>
  <c r="D2776" i="1"/>
  <c r="A2777" i="1"/>
  <c r="B2777" i="1"/>
  <c r="D2777" i="1"/>
  <c r="A2778" i="1"/>
  <c r="B2778" i="1"/>
  <c r="D2778" i="1"/>
  <c r="A2779" i="1"/>
  <c r="B2779" i="1"/>
  <c r="D2779" i="1"/>
  <c r="A2780" i="1"/>
  <c r="B2780" i="1"/>
  <c r="D2780" i="1"/>
  <c r="A2781" i="1"/>
  <c r="B2781" i="1"/>
  <c r="D2781" i="1"/>
  <c r="A2782" i="1"/>
  <c r="B2782" i="1"/>
  <c r="D2782" i="1"/>
  <c r="A2783" i="1"/>
  <c r="B2783" i="1"/>
  <c r="D2783" i="1"/>
  <c r="A2784" i="1"/>
  <c r="B2784" i="1"/>
  <c r="D2784" i="1"/>
  <c r="A2785" i="1"/>
  <c r="B2785" i="1"/>
  <c r="D2785" i="1"/>
  <c r="A2786" i="1"/>
  <c r="B2786" i="1"/>
  <c r="D2786" i="1"/>
  <c r="A2787" i="1"/>
  <c r="B2787" i="1"/>
  <c r="D2787" i="1"/>
  <c r="A2788" i="1"/>
  <c r="B2788" i="1"/>
  <c r="D2788" i="1"/>
  <c r="A2789" i="1"/>
  <c r="B2789" i="1"/>
  <c r="D2789" i="1"/>
  <c r="A2790" i="1"/>
  <c r="B2790" i="1"/>
  <c r="D2790" i="1"/>
  <c r="A2791" i="1"/>
  <c r="B2791" i="1"/>
  <c r="D2791" i="1"/>
  <c r="A2792" i="1"/>
  <c r="B2792" i="1"/>
  <c r="D2792" i="1"/>
  <c r="A2793" i="1"/>
  <c r="B2793" i="1"/>
  <c r="D2793" i="1"/>
  <c r="A2794" i="1"/>
  <c r="B2794" i="1"/>
  <c r="D2794" i="1"/>
  <c r="A2795" i="1"/>
  <c r="B2795" i="1"/>
  <c r="D2795" i="1"/>
  <c r="A2796" i="1"/>
  <c r="B2796" i="1"/>
  <c r="D2796" i="1"/>
  <c r="A2797" i="1"/>
  <c r="B2797" i="1"/>
  <c r="D2797" i="1"/>
  <c r="A2798" i="1"/>
  <c r="B2798" i="1"/>
  <c r="D2798" i="1"/>
  <c r="A2799" i="1"/>
  <c r="B2799" i="1"/>
  <c r="D2799" i="1"/>
  <c r="A2800" i="1"/>
  <c r="B2800" i="1"/>
  <c r="D2800" i="1"/>
  <c r="A26" i="1"/>
  <c r="B26" i="1"/>
  <c r="D26" i="1"/>
  <c r="A27" i="1"/>
  <c r="B27" i="1"/>
  <c r="D27" i="1"/>
  <c r="A2801" i="1"/>
  <c r="B2801" i="1"/>
  <c r="D2801" i="1"/>
  <c r="A2802" i="1"/>
  <c r="B2802" i="1"/>
  <c r="D2802" i="1"/>
  <c r="A2803" i="1"/>
  <c r="B2803" i="1"/>
  <c r="D2803" i="1"/>
  <c r="A2804" i="1"/>
  <c r="B2804" i="1"/>
  <c r="D2804" i="1"/>
  <c r="A2805" i="1"/>
  <c r="B2805" i="1"/>
  <c r="D2805" i="1"/>
  <c r="A2806" i="1"/>
  <c r="B2806" i="1"/>
  <c r="D2806" i="1"/>
  <c r="A2807" i="1"/>
  <c r="B2807" i="1"/>
  <c r="D2807" i="1"/>
  <c r="A2808" i="1"/>
  <c r="B2808" i="1"/>
  <c r="D2808" i="1"/>
  <c r="A2809" i="1"/>
  <c r="B2809" i="1"/>
  <c r="D2809" i="1"/>
  <c r="A2810" i="1"/>
  <c r="B2810" i="1"/>
  <c r="D2810" i="1"/>
  <c r="A2811" i="1"/>
  <c r="B2811" i="1"/>
  <c r="D2811" i="1"/>
  <c r="A2812" i="1"/>
  <c r="B2812" i="1"/>
  <c r="D2812" i="1"/>
  <c r="A2813" i="1"/>
  <c r="B2813" i="1"/>
  <c r="D2813" i="1"/>
  <c r="A2814" i="1"/>
  <c r="B2814" i="1"/>
  <c r="D2814" i="1"/>
  <c r="A2815" i="1"/>
  <c r="B2815" i="1"/>
  <c r="D2815" i="1"/>
  <c r="A2816" i="1"/>
  <c r="B2816" i="1"/>
  <c r="D2816" i="1"/>
  <c r="A2817" i="1"/>
  <c r="B2817" i="1"/>
  <c r="D2817" i="1"/>
  <c r="A2818" i="1"/>
  <c r="B2818" i="1"/>
  <c r="D2818" i="1"/>
  <c r="A2819" i="1"/>
  <c r="B2819" i="1"/>
  <c r="D2819" i="1"/>
  <c r="A2820" i="1"/>
  <c r="B2820" i="1"/>
  <c r="D2820" i="1"/>
  <c r="A2821" i="1"/>
  <c r="B2821" i="1"/>
  <c r="D2821" i="1"/>
  <c r="A2822" i="1"/>
  <c r="B2822" i="1"/>
  <c r="D2822" i="1"/>
  <c r="A2823" i="1"/>
  <c r="B2823" i="1"/>
  <c r="D2823" i="1"/>
  <c r="A2824" i="1"/>
  <c r="B2824" i="1"/>
  <c r="D2824" i="1"/>
  <c r="A2825" i="1"/>
  <c r="B2825" i="1"/>
  <c r="D2825" i="1"/>
  <c r="A2826" i="1"/>
  <c r="B2826" i="1"/>
  <c r="D2826" i="1"/>
  <c r="A2827" i="1"/>
  <c r="B2827" i="1"/>
  <c r="D2827" i="1"/>
  <c r="A2828" i="1"/>
  <c r="B2828" i="1"/>
  <c r="D2828" i="1"/>
  <c r="A2829" i="1"/>
  <c r="B2829" i="1"/>
  <c r="D2829" i="1"/>
  <c r="A2830" i="1"/>
  <c r="B2830" i="1"/>
  <c r="D2830" i="1"/>
  <c r="A2831" i="1"/>
  <c r="B2831" i="1"/>
  <c r="D2831" i="1"/>
  <c r="A2832" i="1"/>
  <c r="B2832" i="1"/>
  <c r="D2832" i="1"/>
  <c r="A2833" i="1"/>
  <c r="B2833" i="1"/>
  <c r="D2833" i="1"/>
  <c r="A2834" i="1"/>
  <c r="B2834" i="1"/>
  <c r="D2834" i="1"/>
  <c r="A2835" i="1"/>
  <c r="B2835" i="1"/>
  <c r="D2835" i="1"/>
  <c r="A2836" i="1"/>
  <c r="B2836" i="1"/>
  <c r="D2836" i="1"/>
  <c r="A2837" i="1"/>
  <c r="B2837" i="1"/>
  <c r="D2837" i="1"/>
  <c r="A2838" i="1"/>
  <c r="B2838" i="1"/>
  <c r="D2838" i="1"/>
  <c r="A2839" i="1"/>
  <c r="B2839" i="1"/>
  <c r="D2839" i="1"/>
  <c r="A2840" i="1"/>
  <c r="B2840" i="1"/>
  <c r="D2840" i="1"/>
  <c r="A2841" i="1"/>
  <c r="B2841" i="1"/>
  <c r="D2841" i="1"/>
  <c r="A2842" i="1"/>
  <c r="B2842" i="1"/>
  <c r="D2842" i="1"/>
  <c r="A2843" i="1"/>
  <c r="B2843" i="1"/>
  <c r="D2843" i="1"/>
  <c r="A2844" i="1"/>
  <c r="B2844" i="1"/>
  <c r="D2844" i="1"/>
  <c r="A2845" i="1"/>
  <c r="B2845" i="1"/>
  <c r="D2845" i="1"/>
  <c r="A2846" i="1"/>
  <c r="B2846" i="1"/>
  <c r="D2846" i="1"/>
  <c r="A2847" i="1"/>
  <c r="B2847" i="1"/>
  <c r="D2847" i="1"/>
  <c r="A2848" i="1"/>
  <c r="B2848" i="1"/>
  <c r="D2848" i="1"/>
  <c r="A2849" i="1"/>
  <c r="B2849" i="1"/>
  <c r="D2849" i="1"/>
  <c r="A2850" i="1"/>
  <c r="B2850" i="1"/>
  <c r="D2850" i="1"/>
  <c r="A2851" i="1"/>
  <c r="B2851" i="1"/>
  <c r="D2851" i="1"/>
  <c r="A2852" i="1"/>
  <c r="B2852" i="1"/>
  <c r="D2852" i="1"/>
  <c r="A2853" i="1"/>
  <c r="B2853" i="1"/>
  <c r="D2853" i="1"/>
  <c r="A2854" i="1"/>
  <c r="B2854" i="1"/>
  <c r="D2854" i="1"/>
  <c r="A2855" i="1"/>
  <c r="B2855" i="1"/>
  <c r="D2855" i="1"/>
  <c r="A2856" i="1"/>
  <c r="B2856" i="1"/>
  <c r="D2856" i="1"/>
  <c r="A2857" i="1"/>
  <c r="B2857" i="1"/>
  <c r="D2857" i="1"/>
  <c r="A2858" i="1"/>
  <c r="B2858" i="1"/>
  <c r="D2858" i="1"/>
  <c r="A2859" i="1"/>
  <c r="B2859" i="1"/>
  <c r="D2859" i="1"/>
  <c r="A2860" i="1"/>
  <c r="B2860" i="1"/>
  <c r="D2860" i="1"/>
  <c r="A2861" i="1"/>
  <c r="B2861" i="1"/>
  <c r="D2861" i="1"/>
  <c r="A2862" i="1"/>
  <c r="B2862" i="1"/>
  <c r="D2862" i="1"/>
  <c r="A2863" i="1"/>
  <c r="B2863" i="1"/>
  <c r="D2863" i="1"/>
  <c r="A2864" i="1"/>
  <c r="B2864" i="1"/>
  <c r="D2864" i="1"/>
  <c r="A2865" i="1"/>
  <c r="B2865" i="1"/>
  <c r="D2865" i="1"/>
  <c r="A2866" i="1"/>
  <c r="B2866" i="1"/>
  <c r="D2866" i="1"/>
  <c r="A2867" i="1"/>
  <c r="B2867" i="1"/>
  <c r="D2867" i="1"/>
  <c r="A2868" i="1"/>
  <c r="B2868" i="1"/>
  <c r="D2868" i="1"/>
  <c r="A2869" i="1"/>
  <c r="B2869" i="1"/>
  <c r="D2869" i="1"/>
  <c r="A2870" i="1"/>
  <c r="B2870" i="1"/>
  <c r="D2870" i="1"/>
  <c r="A2871" i="1"/>
  <c r="B2871" i="1"/>
  <c r="D2871" i="1"/>
  <c r="A2872" i="1"/>
  <c r="B2872" i="1"/>
  <c r="D2872" i="1"/>
  <c r="A2873" i="1"/>
  <c r="B2873" i="1"/>
  <c r="D2873" i="1"/>
  <c r="A2874" i="1"/>
  <c r="B2874" i="1"/>
  <c r="D2874" i="1"/>
  <c r="A2875" i="1"/>
  <c r="B2875" i="1"/>
  <c r="D2875" i="1"/>
  <c r="A2876" i="1"/>
  <c r="B2876" i="1"/>
  <c r="D2876" i="1"/>
  <c r="A2877" i="1"/>
  <c r="B2877" i="1"/>
  <c r="D2877" i="1"/>
  <c r="A2878" i="1"/>
  <c r="B2878" i="1"/>
  <c r="D2878" i="1"/>
  <c r="A2879" i="1"/>
  <c r="B2879" i="1"/>
  <c r="D2879" i="1"/>
  <c r="A2880" i="1"/>
  <c r="B2880" i="1"/>
  <c r="D2880" i="1"/>
  <c r="A2881" i="1"/>
  <c r="B2881" i="1"/>
  <c r="D2881" i="1"/>
  <c r="A2882" i="1"/>
  <c r="B2882" i="1"/>
  <c r="D2882" i="1"/>
  <c r="A2883" i="1"/>
  <c r="B2883" i="1"/>
  <c r="D2883" i="1"/>
  <c r="A2884" i="1"/>
  <c r="B2884" i="1"/>
  <c r="D2884" i="1"/>
  <c r="A2885" i="1"/>
  <c r="B2885" i="1"/>
  <c r="D2885" i="1"/>
  <c r="A2886" i="1"/>
  <c r="B2886" i="1"/>
  <c r="D2886" i="1"/>
  <c r="A2887" i="1"/>
  <c r="B2887" i="1"/>
  <c r="D2887" i="1"/>
  <c r="A2888" i="1"/>
  <c r="B2888" i="1"/>
  <c r="D2888" i="1"/>
  <c r="A2889" i="1"/>
  <c r="B2889" i="1"/>
  <c r="D2889" i="1"/>
  <c r="A2890" i="1"/>
  <c r="B2890" i="1"/>
  <c r="D2890" i="1"/>
  <c r="A2891" i="1"/>
  <c r="B2891" i="1"/>
  <c r="D2891" i="1"/>
  <c r="A2892" i="1"/>
  <c r="B2892" i="1"/>
  <c r="D2892" i="1"/>
  <c r="A2893" i="1"/>
  <c r="B2893" i="1"/>
  <c r="D2893" i="1"/>
  <c r="A2894" i="1"/>
  <c r="B2894" i="1"/>
  <c r="D2894" i="1"/>
  <c r="A2895" i="1"/>
  <c r="B2895" i="1"/>
  <c r="D2895" i="1"/>
  <c r="A2896" i="1"/>
  <c r="B2896" i="1"/>
  <c r="D2896" i="1"/>
  <c r="A2897" i="1"/>
  <c r="B2897" i="1"/>
  <c r="D2897" i="1"/>
  <c r="A2898" i="1"/>
  <c r="B2898" i="1"/>
  <c r="D2898" i="1"/>
  <c r="A2899" i="1"/>
  <c r="B2899" i="1"/>
  <c r="D2899" i="1"/>
  <c r="A2900" i="1"/>
  <c r="B2900" i="1"/>
  <c r="D2900" i="1"/>
  <c r="A2901" i="1"/>
  <c r="B2901" i="1"/>
  <c r="D2901" i="1"/>
  <c r="A2902" i="1"/>
  <c r="B2902" i="1"/>
  <c r="D2902" i="1"/>
  <c r="A2903" i="1"/>
  <c r="B2903" i="1"/>
  <c r="D2903" i="1"/>
  <c r="A2904" i="1"/>
  <c r="B2904" i="1"/>
  <c r="D2904" i="1"/>
  <c r="A2905" i="1"/>
  <c r="B2905" i="1"/>
  <c r="D2905" i="1"/>
  <c r="A2906" i="1"/>
  <c r="B2906" i="1"/>
  <c r="D2906" i="1"/>
  <c r="A2907" i="1"/>
  <c r="B2907" i="1"/>
  <c r="D2907" i="1"/>
  <c r="A2908" i="1"/>
  <c r="B2908" i="1"/>
  <c r="D2908" i="1"/>
  <c r="A2909" i="1"/>
  <c r="B2909" i="1"/>
  <c r="D2909" i="1"/>
  <c r="A2910" i="1"/>
  <c r="B2910" i="1"/>
  <c r="D2910" i="1"/>
  <c r="A2911" i="1"/>
  <c r="B2911" i="1"/>
  <c r="D2911" i="1"/>
  <c r="A2912" i="1"/>
  <c r="B2912" i="1"/>
  <c r="D2912" i="1"/>
  <c r="A2913" i="1"/>
  <c r="B2913" i="1"/>
  <c r="D2913" i="1"/>
  <c r="A2914" i="1"/>
  <c r="B2914" i="1"/>
  <c r="D2914" i="1"/>
  <c r="A2915" i="1"/>
  <c r="B2915" i="1"/>
  <c r="D2915" i="1"/>
  <c r="A2916" i="1"/>
  <c r="B2916" i="1"/>
  <c r="D2916" i="1"/>
  <c r="A2917" i="1"/>
  <c r="B2917" i="1"/>
  <c r="D2917" i="1"/>
  <c r="A2918" i="1"/>
  <c r="B2918" i="1"/>
  <c r="D2918" i="1"/>
  <c r="A2919" i="1"/>
  <c r="B2919" i="1"/>
  <c r="D2919" i="1"/>
  <c r="A2920" i="1"/>
  <c r="B2920" i="1"/>
  <c r="D2920" i="1"/>
  <c r="A2921" i="1"/>
  <c r="B2921" i="1"/>
  <c r="D2921" i="1"/>
  <c r="A2922" i="1"/>
  <c r="B2922" i="1"/>
  <c r="D2922" i="1"/>
  <c r="A2923" i="1"/>
  <c r="B2923" i="1"/>
  <c r="D2923" i="1"/>
  <c r="A2924" i="1"/>
  <c r="B2924" i="1"/>
  <c r="D2924" i="1"/>
  <c r="A2925" i="1"/>
  <c r="B2925" i="1"/>
  <c r="D2925" i="1"/>
  <c r="A2926" i="1"/>
  <c r="B2926" i="1"/>
  <c r="D2926" i="1"/>
  <c r="A2927" i="1"/>
  <c r="B2927" i="1"/>
  <c r="D2927" i="1"/>
  <c r="A2928" i="1"/>
  <c r="B2928" i="1"/>
  <c r="D2928" i="1"/>
  <c r="A2929" i="1"/>
  <c r="B2929" i="1"/>
  <c r="D2929" i="1"/>
  <c r="A2930" i="1"/>
  <c r="B2930" i="1"/>
  <c r="D2930" i="1"/>
  <c r="A2931" i="1"/>
  <c r="B2931" i="1"/>
  <c r="D2931" i="1"/>
  <c r="A2932" i="1"/>
  <c r="B2932" i="1"/>
  <c r="D2932" i="1"/>
  <c r="A2933" i="1"/>
  <c r="B2933" i="1"/>
  <c r="D2933" i="1"/>
  <c r="A2934" i="1"/>
  <c r="B2934" i="1"/>
  <c r="D2934" i="1"/>
  <c r="A2935" i="1"/>
  <c r="B2935" i="1"/>
  <c r="D2935" i="1"/>
  <c r="A2936" i="1"/>
  <c r="B2936" i="1"/>
  <c r="D2936" i="1"/>
  <c r="A2937" i="1"/>
  <c r="B2937" i="1"/>
  <c r="D2937" i="1"/>
  <c r="A2938" i="1"/>
  <c r="B2938" i="1"/>
  <c r="D2938" i="1"/>
  <c r="A2939" i="1"/>
  <c r="B2939" i="1"/>
  <c r="D2939" i="1"/>
  <c r="A2940" i="1"/>
  <c r="B2940" i="1"/>
  <c r="D2940" i="1"/>
  <c r="A2941" i="1"/>
  <c r="B2941" i="1"/>
  <c r="D2941" i="1"/>
  <c r="A2942" i="1"/>
  <c r="B2942" i="1"/>
  <c r="D2942" i="1"/>
  <c r="A2943" i="1"/>
  <c r="B2943" i="1"/>
  <c r="D2943" i="1"/>
  <c r="A2944" i="1"/>
  <c r="B2944" i="1"/>
  <c r="D2944" i="1"/>
  <c r="A2945" i="1"/>
  <c r="B2945" i="1"/>
  <c r="D2945" i="1"/>
  <c r="A2946" i="1"/>
  <c r="B2946" i="1"/>
  <c r="D2946" i="1"/>
  <c r="A2947" i="1"/>
  <c r="B2947" i="1"/>
  <c r="D2947" i="1"/>
  <c r="A2948" i="1"/>
  <c r="B2948" i="1"/>
  <c r="D2948" i="1"/>
  <c r="A2949" i="1"/>
  <c r="B2949" i="1"/>
  <c r="D2949" i="1"/>
  <c r="A2950" i="1"/>
  <c r="B2950" i="1"/>
  <c r="D2950" i="1"/>
  <c r="A2951" i="1"/>
  <c r="B2951" i="1"/>
  <c r="D2951" i="1"/>
  <c r="A2952" i="1"/>
  <c r="B2952" i="1"/>
  <c r="D2952" i="1"/>
  <c r="A2953" i="1"/>
  <c r="B2953" i="1"/>
  <c r="D2953" i="1"/>
  <c r="A2954" i="1"/>
  <c r="B2954" i="1"/>
  <c r="D2954" i="1"/>
  <c r="A2955" i="1"/>
  <c r="B2955" i="1"/>
  <c r="D2955" i="1"/>
  <c r="A2956" i="1"/>
  <c r="B2956" i="1"/>
  <c r="D2956" i="1"/>
  <c r="A2957" i="1"/>
  <c r="B2957" i="1"/>
  <c r="D2957" i="1"/>
  <c r="A2958" i="1"/>
  <c r="B2958" i="1"/>
  <c r="D2958" i="1"/>
  <c r="A2959" i="1"/>
  <c r="B2959" i="1"/>
  <c r="D2959" i="1"/>
  <c r="A2960" i="1"/>
  <c r="B2960" i="1"/>
  <c r="D2960" i="1"/>
  <c r="A2961" i="1"/>
  <c r="B2961" i="1"/>
  <c r="D2961" i="1"/>
  <c r="A2962" i="1"/>
  <c r="B2962" i="1"/>
  <c r="D2962" i="1"/>
  <c r="A2963" i="1"/>
  <c r="B2963" i="1"/>
  <c r="D2963" i="1"/>
  <c r="A2964" i="1"/>
  <c r="B2964" i="1"/>
  <c r="D2964" i="1"/>
  <c r="A2965" i="1"/>
  <c r="B2965" i="1"/>
  <c r="D2965" i="1"/>
  <c r="A2966" i="1"/>
  <c r="B2966" i="1"/>
  <c r="D2966" i="1"/>
  <c r="A2967" i="1"/>
  <c r="B2967" i="1"/>
  <c r="D2967" i="1"/>
  <c r="A2968" i="1"/>
  <c r="B2968" i="1"/>
  <c r="D2968" i="1"/>
  <c r="A2969" i="1"/>
  <c r="B2969" i="1"/>
  <c r="D2969" i="1"/>
  <c r="A2970" i="1"/>
  <c r="B2970" i="1"/>
  <c r="D2970" i="1"/>
  <c r="A2971" i="1"/>
  <c r="B2971" i="1"/>
  <c r="D2971" i="1"/>
  <c r="A2972" i="1"/>
  <c r="B2972" i="1"/>
  <c r="D2972" i="1"/>
  <c r="A2973" i="1"/>
  <c r="B2973" i="1"/>
  <c r="D2973" i="1"/>
  <c r="A2974" i="1"/>
  <c r="B2974" i="1"/>
  <c r="D2974" i="1"/>
  <c r="A2975" i="1"/>
  <c r="B2975" i="1"/>
  <c r="D2975" i="1"/>
  <c r="A2976" i="1"/>
  <c r="B2976" i="1"/>
  <c r="D2976" i="1"/>
  <c r="A2977" i="1"/>
  <c r="B2977" i="1"/>
  <c r="D2977" i="1"/>
  <c r="A2978" i="1"/>
  <c r="B2978" i="1"/>
  <c r="D2978" i="1"/>
  <c r="A2979" i="1"/>
  <c r="B2979" i="1"/>
  <c r="D2979" i="1"/>
  <c r="A2980" i="1"/>
  <c r="B2980" i="1"/>
  <c r="D2980" i="1"/>
  <c r="A2981" i="1"/>
  <c r="B2981" i="1"/>
  <c r="D2981" i="1"/>
  <c r="A2982" i="1"/>
  <c r="B2982" i="1"/>
  <c r="D2982" i="1"/>
  <c r="A2983" i="1"/>
  <c r="B2983" i="1"/>
  <c r="D2983" i="1"/>
  <c r="A2984" i="1"/>
  <c r="B2984" i="1"/>
  <c r="D2984" i="1"/>
  <c r="A2985" i="1"/>
  <c r="B2985" i="1"/>
  <c r="D2985" i="1"/>
  <c r="A2986" i="1"/>
  <c r="B2986" i="1"/>
  <c r="D2986" i="1"/>
  <c r="A2987" i="1"/>
  <c r="B2987" i="1"/>
  <c r="D2987" i="1"/>
  <c r="A2988" i="1"/>
  <c r="B2988" i="1"/>
  <c r="D2988" i="1"/>
  <c r="A2989" i="1"/>
  <c r="B2989" i="1"/>
  <c r="D2989" i="1"/>
  <c r="A2990" i="1"/>
  <c r="B2990" i="1"/>
  <c r="D2990" i="1"/>
  <c r="A2991" i="1"/>
  <c r="B2991" i="1"/>
  <c r="D2991" i="1"/>
  <c r="A2992" i="1"/>
  <c r="B2992" i="1"/>
  <c r="D2992" i="1"/>
  <c r="A2993" i="1"/>
  <c r="B2993" i="1"/>
  <c r="D2993" i="1"/>
  <c r="A2994" i="1"/>
  <c r="B2994" i="1"/>
  <c r="D2994" i="1"/>
  <c r="A2995" i="1"/>
  <c r="B2995" i="1"/>
  <c r="D2995" i="1"/>
  <c r="A2996" i="1"/>
  <c r="B2996" i="1"/>
  <c r="D2996" i="1"/>
  <c r="A2997" i="1"/>
  <c r="B2997" i="1"/>
  <c r="D2997" i="1"/>
  <c r="A2998" i="1"/>
  <c r="B2998" i="1"/>
  <c r="D2998" i="1"/>
  <c r="A2999" i="1"/>
  <c r="B2999" i="1"/>
  <c r="D2999" i="1"/>
  <c r="A3000" i="1"/>
  <c r="B3000" i="1"/>
  <c r="D3000" i="1"/>
  <c r="A3001" i="1"/>
  <c r="B3001" i="1"/>
  <c r="D3001" i="1"/>
  <c r="A3002" i="1"/>
  <c r="B3002" i="1"/>
  <c r="D3002" i="1"/>
  <c r="A3003" i="1"/>
  <c r="B3003" i="1"/>
  <c r="D3003" i="1"/>
  <c r="A3004" i="1"/>
  <c r="B3004" i="1"/>
  <c r="D3004" i="1"/>
  <c r="A3005" i="1"/>
  <c r="B3005" i="1"/>
  <c r="D3005" i="1"/>
  <c r="A3006" i="1"/>
  <c r="B3006" i="1"/>
  <c r="D3006" i="1"/>
  <c r="A3007" i="1"/>
  <c r="B3007" i="1"/>
  <c r="D3007" i="1"/>
  <c r="A3008" i="1"/>
  <c r="B3008" i="1"/>
  <c r="D3008" i="1"/>
  <c r="A3009" i="1"/>
  <c r="B3009" i="1"/>
  <c r="D3009" i="1"/>
  <c r="A3010" i="1"/>
  <c r="B3010" i="1"/>
  <c r="D3010" i="1"/>
  <c r="A3011" i="1"/>
  <c r="B3011" i="1"/>
  <c r="D3011" i="1"/>
  <c r="A3012" i="1"/>
  <c r="B3012" i="1"/>
  <c r="D3012" i="1"/>
  <c r="A3013" i="1"/>
  <c r="B3013" i="1"/>
  <c r="D3013" i="1"/>
  <c r="A3014" i="1"/>
  <c r="B3014" i="1"/>
  <c r="D3014" i="1"/>
  <c r="A3015" i="1"/>
  <c r="B3015" i="1"/>
  <c r="D3015" i="1"/>
  <c r="A3016" i="1"/>
  <c r="B3016" i="1"/>
  <c r="D3016" i="1"/>
  <c r="A3017" i="1"/>
  <c r="B3017" i="1"/>
  <c r="D3017" i="1"/>
  <c r="A3018" i="1"/>
  <c r="B3018" i="1"/>
  <c r="D3018" i="1"/>
  <c r="A3019" i="1"/>
  <c r="B3019" i="1"/>
  <c r="D3019" i="1"/>
  <c r="A3020" i="1"/>
  <c r="B3020" i="1"/>
  <c r="D3020" i="1"/>
  <c r="A3021" i="1"/>
  <c r="B3021" i="1"/>
  <c r="D3021" i="1"/>
  <c r="A3022" i="1"/>
  <c r="B3022" i="1"/>
  <c r="D3022" i="1"/>
  <c r="A3023" i="1"/>
  <c r="B3023" i="1"/>
  <c r="D3023" i="1"/>
  <c r="A3024" i="1"/>
  <c r="B3024" i="1"/>
  <c r="D3024" i="1"/>
  <c r="A3025" i="1"/>
  <c r="B3025" i="1"/>
  <c r="D3025" i="1"/>
  <c r="A3026" i="1"/>
  <c r="B3026" i="1"/>
  <c r="D3026" i="1"/>
  <c r="A3027" i="1"/>
  <c r="B3027" i="1"/>
  <c r="D3027" i="1"/>
  <c r="A3028" i="1"/>
  <c r="B3028" i="1"/>
  <c r="D3028" i="1"/>
  <c r="A3029" i="1"/>
  <c r="B3029" i="1"/>
  <c r="D3029" i="1"/>
  <c r="A3030" i="1"/>
  <c r="B3030" i="1"/>
  <c r="D3030" i="1"/>
  <c r="A3031" i="1"/>
  <c r="B3031" i="1"/>
  <c r="D3031" i="1"/>
  <c r="A3032" i="1"/>
  <c r="B3032" i="1"/>
  <c r="D3032" i="1"/>
  <c r="A3033" i="1"/>
  <c r="B3033" i="1"/>
  <c r="D3033" i="1"/>
  <c r="A3034" i="1"/>
  <c r="B3034" i="1"/>
  <c r="D3034" i="1"/>
  <c r="A3035" i="1"/>
  <c r="B3035" i="1"/>
  <c r="D3035" i="1"/>
  <c r="A3036" i="1"/>
  <c r="B3036" i="1"/>
  <c r="D3036" i="1"/>
  <c r="A3037" i="1"/>
  <c r="B3037" i="1"/>
  <c r="D3037" i="1"/>
  <c r="A3038" i="1"/>
  <c r="B3038" i="1"/>
  <c r="D3038" i="1"/>
  <c r="A3039" i="1"/>
  <c r="B3039" i="1"/>
  <c r="D3039" i="1"/>
  <c r="A3040" i="1"/>
  <c r="B3040" i="1"/>
  <c r="D3040" i="1"/>
  <c r="A3041" i="1"/>
  <c r="B3041" i="1"/>
  <c r="D3041" i="1"/>
  <c r="A3042" i="1"/>
  <c r="B3042" i="1"/>
  <c r="D3042" i="1"/>
  <c r="A3043" i="1"/>
  <c r="B3043" i="1"/>
  <c r="D3043" i="1"/>
  <c r="A3044" i="1"/>
  <c r="B3044" i="1"/>
  <c r="D3044" i="1"/>
  <c r="A3045" i="1"/>
  <c r="B3045" i="1"/>
  <c r="D3045" i="1"/>
  <c r="A3046" i="1"/>
  <c r="B3046" i="1"/>
  <c r="D3046" i="1"/>
  <c r="A3047" i="1"/>
  <c r="B3047" i="1"/>
  <c r="D3047" i="1"/>
  <c r="A3048" i="1"/>
  <c r="B3048" i="1"/>
  <c r="D3048" i="1"/>
  <c r="A3049" i="1"/>
  <c r="B3049" i="1"/>
  <c r="D3049" i="1"/>
  <c r="A3050" i="1"/>
  <c r="B3050" i="1"/>
  <c r="D3050" i="1"/>
  <c r="A3051" i="1"/>
  <c r="B3051" i="1"/>
  <c r="D3051" i="1"/>
  <c r="A3052" i="1"/>
  <c r="B3052" i="1"/>
  <c r="D3052" i="1"/>
  <c r="A3053" i="1"/>
  <c r="B3053" i="1"/>
  <c r="D3053" i="1"/>
  <c r="A3054" i="1"/>
  <c r="B3054" i="1"/>
  <c r="D3054" i="1"/>
  <c r="A3055" i="1"/>
  <c r="B3055" i="1"/>
  <c r="D3055" i="1"/>
  <c r="A3056" i="1"/>
  <c r="B3056" i="1"/>
  <c r="D3056" i="1"/>
  <c r="A3057" i="1"/>
  <c r="B3057" i="1"/>
  <c r="D3057" i="1"/>
  <c r="A3058" i="1"/>
  <c r="B3058" i="1"/>
  <c r="D3058" i="1"/>
  <c r="A3059" i="1"/>
  <c r="B3059" i="1"/>
  <c r="D3059" i="1"/>
  <c r="A3060" i="1"/>
  <c r="B3060" i="1"/>
  <c r="D3060" i="1"/>
  <c r="A3061" i="1"/>
  <c r="B3061" i="1"/>
  <c r="D3061" i="1"/>
  <c r="A3062" i="1"/>
  <c r="B3062" i="1"/>
  <c r="D3062" i="1"/>
  <c r="A3063" i="1"/>
  <c r="B3063" i="1"/>
  <c r="D3063" i="1"/>
  <c r="A3064" i="1"/>
  <c r="B3064" i="1"/>
  <c r="D3064" i="1"/>
  <c r="A3065" i="1"/>
  <c r="B3065" i="1"/>
  <c r="D3065" i="1"/>
  <c r="A3066" i="1"/>
  <c r="B3066" i="1"/>
  <c r="D3066" i="1"/>
  <c r="A3067" i="1"/>
  <c r="B3067" i="1"/>
  <c r="D3067" i="1"/>
  <c r="A3068" i="1"/>
  <c r="B3068" i="1"/>
  <c r="D3068" i="1"/>
  <c r="A3069" i="1"/>
  <c r="B3069" i="1"/>
  <c r="D3069" i="1"/>
  <c r="A3070" i="1"/>
  <c r="B3070" i="1"/>
  <c r="D3070" i="1"/>
  <c r="A3071" i="1"/>
  <c r="B3071" i="1"/>
  <c r="D3071" i="1"/>
  <c r="A3072" i="1"/>
  <c r="B3072" i="1"/>
  <c r="D3072" i="1"/>
  <c r="A3073" i="1"/>
  <c r="B3073" i="1"/>
  <c r="D3073" i="1"/>
  <c r="A3074" i="1"/>
  <c r="B3074" i="1"/>
  <c r="D3074" i="1"/>
  <c r="A3075" i="1"/>
  <c r="B3075" i="1"/>
  <c r="D3075" i="1"/>
  <c r="A3076" i="1"/>
  <c r="B3076" i="1"/>
  <c r="D3076" i="1"/>
  <c r="A3077" i="1"/>
  <c r="B3077" i="1"/>
  <c r="D3077" i="1"/>
  <c r="A3078" i="1"/>
  <c r="B3078" i="1"/>
  <c r="D3078" i="1"/>
  <c r="A3079" i="1"/>
  <c r="B3079" i="1"/>
  <c r="D3079" i="1"/>
  <c r="A3080" i="1"/>
  <c r="B3080" i="1"/>
  <c r="D3080" i="1"/>
  <c r="A3081" i="1"/>
  <c r="B3081" i="1"/>
  <c r="D3081" i="1"/>
  <c r="A3082" i="1"/>
  <c r="B3082" i="1"/>
  <c r="D3082" i="1"/>
  <c r="A3083" i="1"/>
  <c r="B3083" i="1"/>
  <c r="D3083" i="1"/>
  <c r="A3084" i="1"/>
  <c r="B3084" i="1"/>
  <c r="D3084" i="1"/>
  <c r="A3085" i="1"/>
  <c r="B3085" i="1"/>
  <c r="D3085" i="1"/>
  <c r="A3086" i="1"/>
  <c r="B3086" i="1"/>
  <c r="D3086" i="1"/>
  <c r="A3087" i="1"/>
  <c r="B3087" i="1"/>
  <c r="D3087" i="1"/>
  <c r="A3088" i="1"/>
  <c r="B3088" i="1"/>
  <c r="D3088" i="1"/>
  <c r="A3089" i="1"/>
  <c r="B3089" i="1"/>
  <c r="D3089" i="1"/>
  <c r="A3090" i="1"/>
  <c r="B3090" i="1"/>
  <c r="D3090" i="1"/>
  <c r="A3091" i="1"/>
  <c r="B3091" i="1"/>
  <c r="D3091" i="1"/>
  <c r="A3092" i="1"/>
  <c r="B3092" i="1"/>
  <c r="D3092" i="1"/>
  <c r="A3093" i="1"/>
  <c r="B3093" i="1"/>
  <c r="D3093" i="1"/>
  <c r="A3094" i="1"/>
  <c r="B3094" i="1"/>
  <c r="D3094" i="1"/>
  <c r="A3095" i="1"/>
  <c r="B3095" i="1"/>
  <c r="D3095" i="1"/>
  <c r="A3096" i="1"/>
  <c r="B3096" i="1"/>
  <c r="D3096" i="1"/>
  <c r="A3097" i="1"/>
  <c r="B3097" i="1"/>
  <c r="D3097" i="1"/>
  <c r="A3098" i="1"/>
  <c r="B3098" i="1"/>
  <c r="D3098" i="1"/>
  <c r="A3099" i="1"/>
  <c r="B3099" i="1"/>
  <c r="D3099" i="1"/>
  <c r="A3100" i="1"/>
  <c r="B3100" i="1"/>
  <c r="D3100" i="1"/>
  <c r="A3101" i="1"/>
  <c r="B3101" i="1"/>
  <c r="D3101" i="1"/>
  <c r="A3102" i="1"/>
  <c r="B3102" i="1"/>
  <c r="D3102" i="1"/>
  <c r="A3103" i="1"/>
  <c r="B3103" i="1"/>
  <c r="D3103" i="1"/>
  <c r="A3104" i="1"/>
  <c r="B3104" i="1"/>
  <c r="D3104" i="1"/>
  <c r="A3105" i="1"/>
  <c r="B3105" i="1"/>
  <c r="D3105" i="1"/>
  <c r="A3106" i="1"/>
  <c r="B3106" i="1"/>
  <c r="D3106" i="1"/>
  <c r="A3107" i="1"/>
  <c r="B3107" i="1"/>
  <c r="D3107" i="1"/>
  <c r="A3108" i="1"/>
  <c r="B3108" i="1"/>
  <c r="D3108" i="1"/>
  <c r="A3476" i="1"/>
  <c r="B3476" i="1"/>
  <c r="D3476" i="1"/>
  <c r="A3109" i="1"/>
  <c r="B3109" i="1"/>
  <c r="D3109" i="1"/>
  <c r="A3477" i="1"/>
  <c r="B3477" i="1"/>
  <c r="D3477" i="1"/>
  <c r="A3110" i="1"/>
  <c r="B3110" i="1"/>
  <c r="D3110" i="1"/>
  <c r="A3111" i="1"/>
  <c r="B3111" i="1"/>
  <c r="D3111" i="1"/>
  <c r="A3112" i="1"/>
  <c r="B3112" i="1"/>
  <c r="D3112" i="1"/>
  <c r="A3113" i="1"/>
  <c r="B3113" i="1"/>
  <c r="D3113" i="1"/>
  <c r="A28" i="1"/>
  <c r="B28" i="1"/>
  <c r="D28" i="1"/>
  <c r="A3114" i="1"/>
  <c r="B3114" i="1"/>
  <c r="D3114" i="1"/>
  <c r="A3115" i="1"/>
  <c r="B3115" i="1"/>
  <c r="D3115" i="1"/>
  <c r="A3116" i="1"/>
  <c r="B3116" i="1"/>
  <c r="D3116" i="1"/>
  <c r="A3117" i="1"/>
  <c r="B3117" i="1"/>
  <c r="D3117" i="1"/>
  <c r="A3118" i="1"/>
  <c r="B3118" i="1"/>
  <c r="D3118" i="1"/>
  <c r="A3119" i="1"/>
  <c r="B3119" i="1"/>
  <c r="D3119" i="1"/>
  <c r="A3120" i="1"/>
  <c r="B3120" i="1"/>
  <c r="D3120" i="1"/>
  <c r="A3121" i="1"/>
  <c r="B3121" i="1"/>
  <c r="D3121" i="1"/>
  <c r="A3122" i="1"/>
  <c r="B3122" i="1"/>
  <c r="D3122" i="1"/>
  <c r="A3123" i="1"/>
  <c r="B3123" i="1"/>
  <c r="D3123" i="1"/>
  <c r="A3124" i="1"/>
  <c r="B3124" i="1"/>
  <c r="D3124" i="1"/>
  <c r="A3125" i="1"/>
  <c r="B3125" i="1"/>
  <c r="D3125" i="1"/>
  <c r="A3126" i="1"/>
  <c r="B3126" i="1"/>
  <c r="D3126" i="1"/>
  <c r="A3127" i="1"/>
  <c r="B3127" i="1"/>
  <c r="D3127" i="1"/>
  <c r="A3128" i="1"/>
  <c r="B3128" i="1"/>
  <c r="D3128" i="1"/>
  <c r="A3129" i="1"/>
  <c r="B3129" i="1"/>
  <c r="D3129" i="1"/>
  <c r="A3130" i="1"/>
  <c r="B3130" i="1"/>
  <c r="D3130" i="1"/>
  <c r="A3131" i="1"/>
  <c r="B3131" i="1"/>
  <c r="D3131" i="1"/>
  <c r="A3132" i="1"/>
  <c r="B3132" i="1"/>
  <c r="D3132" i="1"/>
  <c r="A3478" i="1"/>
  <c r="B3478" i="1"/>
  <c r="D3478" i="1"/>
  <c r="A3479" i="1"/>
  <c r="B3479" i="1"/>
  <c r="D3479" i="1"/>
  <c r="A3133" i="1"/>
  <c r="B3133" i="1"/>
  <c r="D3133" i="1"/>
  <c r="A3134" i="1"/>
  <c r="B3134" i="1"/>
  <c r="D3134" i="1"/>
  <c r="A3135" i="1"/>
  <c r="B3135" i="1"/>
  <c r="D3135" i="1"/>
  <c r="A3136" i="1"/>
  <c r="B3136" i="1"/>
  <c r="D3136" i="1"/>
  <c r="A3137" i="1"/>
  <c r="B3137" i="1"/>
  <c r="D3137" i="1"/>
  <c r="A3138" i="1"/>
  <c r="B3138" i="1"/>
  <c r="D3138" i="1"/>
  <c r="A3139" i="1"/>
  <c r="B3139" i="1"/>
  <c r="D3139" i="1"/>
  <c r="A3140" i="1"/>
  <c r="B3140" i="1"/>
  <c r="D3140" i="1"/>
  <c r="A3141" i="1"/>
  <c r="B3141" i="1"/>
  <c r="D3141" i="1"/>
  <c r="A3142" i="1"/>
  <c r="B3142" i="1"/>
  <c r="D3142" i="1"/>
  <c r="A3143" i="1"/>
  <c r="B3143" i="1"/>
  <c r="D3143" i="1"/>
  <c r="A3144" i="1"/>
  <c r="B3144" i="1"/>
  <c r="D3144" i="1"/>
  <c r="A3145" i="1"/>
  <c r="B3145" i="1"/>
  <c r="D3145" i="1"/>
  <c r="A3146" i="1"/>
  <c r="B3146" i="1"/>
  <c r="D3146" i="1"/>
  <c r="A3147" i="1"/>
  <c r="B3147" i="1"/>
  <c r="D3147" i="1"/>
  <c r="A3148" i="1"/>
  <c r="B3148" i="1"/>
  <c r="D3148" i="1"/>
  <c r="A3149" i="1"/>
  <c r="B3149" i="1"/>
  <c r="D3149" i="1"/>
  <c r="A3150" i="1"/>
  <c r="B3150" i="1"/>
  <c r="D3150" i="1"/>
  <c r="A3151" i="1"/>
  <c r="B3151" i="1"/>
  <c r="D3151" i="1"/>
  <c r="A3152" i="1"/>
  <c r="B3152" i="1"/>
  <c r="D3152" i="1"/>
  <c r="A3153" i="1"/>
  <c r="B3153" i="1"/>
  <c r="D3153" i="1"/>
  <c r="A3154" i="1"/>
  <c r="B3154" i="1"/>
  <c r="D3154" i="1"/>
  <c r="A3155" i="1"/>
  <c r="B3155" i="1"/>
  <c r="D3155" i="1"/>
  <c r="A3156" i="1"/>
  <c r="B3156" i="1"/>
  <c r="D3156" i="1"/>
  <c r="A3157" i="1"/>
  <c r="B3157" i="1"/>
  <c r="D3157" i="1"/>
  <c r="A3480" i="1"/>
  <c r="B3480" i="1"/>
  <c r="D3480" i="1"/>
  <c r="A3158" i="1"/>
  <c r="B3158" i="1"/>
  <c r="D3158" i="1"/>
  <c r="A3481" i="1"/>
  <c r="B3481" i="1"/>
  <c r="D3481" i="1"/>
  <c r="A3482" i="1"/>
  <c r="B3482" i="1"/>
  <c r="D3482" i="1"/>
  <c r="A3159" i="1"/>
  <c r="B3159" i="1"/>
  <c r="D3159" i="1"/>
  <c r="A3160" i="1"/>
  <c r="B3160" i="1"/>
  <c r="D3160" i="1"/>
  <c r="A3161" i="1"/>
  <c r="B3161" i="1"/>
  <c r="D3161" i="1"/>
  <c r="A3162" i="1"/>
  <c r="B3162" i="1"/>
  <c r="D3162" i="1"/>
  <c r="A3163" i="1"/>
  <c r="B3163" i="1"/>
  <c r="D3163" i="1"/>
  <c r="A3164" i="1"/>
  <c r="B3164" i="1"/>
  <c r="D3164" i="1"/>
  <c r="A3165" i="1"/>
  <c r="B3165" i="1"/>
  <c r="D3165" i="1"/>
  <c r="A3166" i="1"/>
  <c r="B3166" i="1"/>
  <c r="D3166" i="1"/>
  <c r="A3167" i="1"/>
  <c r="B3167" i="1"/>
  <c r="D3167" i="1"/>
  <c r="A3168" i="1"/>
  <c r="B3168" i="1"/>
  <c r="D3168" i="1"/>
  <c r="A3169" i="1"/>
  <c r="B3169" i="1"/>
  <c r="D3169" i="1"/>
  <c r="A3170" i="1"/>
  <c r="B3170" i="1"/>
  <c r="D3170" i="1"/>
  <c r="A3171" i="1"/>
  <c r="B3171" i="1"/>
  <c r="D3171" i="1"/>
  <c r="A3172" i="1"/>
  <c r="B3172" i="1"/>
  <c r="D3172" i="1"/>
  <c r="A3173" i="1"/>
  <c r="B3173" i="1"/>
  <c r="D3173" i="1"/>
  <c r="A3174" i="1"/>
  <c r="B3174" i="1"/>
  <c r="D3174" i="1"/>
  <c r="A3175" i="1"/>
  <c r="B3175" i="1"/>
  <c r="D3175" i="1"/>
  <c r="A3176" i="1"/>
  <c r="B3176" i="1"/>
  <c r="D3176" i="1"/>
  <c r="A3177" i="1"/>
  <c r="B3177" i="1"/>
  <c r="D3177" i="1"/>
  <c r="A3178" i="1"/>
  <c r="B3178" i="1"/>
  <c r="D3178" i="1"/>
  <c r="A3179" i="1"/>
  <c r="B3179" i="1"/>
  <c r="D3179" i="1"/>
  <c r="A3180" i="1"/>
  <c r="B3180" i="1"/>
  <c r="D3180" i="1"/>
  <c r="A3181" i="1"/>
  <c r="B3181" i="1"/>
  <c r="D3181" i="1"/>
  <c r="A3182" i="1"/>
  <c r="B3182" i="1"/>
  <c r="D3182" i="1"/>
  <c r="A3183" i="1"/>
  <c r="B3183" i="1"/>
  <c r="D3183" i="1"/>
  <c r="A3184" i="1"/>
  <c r="B3184" i="1"/>
  <c r="D3184" i="1"/>
  <c r="A3185" i="1"/>
  <c r="B3185" i="1"/>
  <c r="D3185" i="1"/>
  <c r="A3186" i="1"/>
  <c r="B3186" i="1"/>
  <c r="D3186" i="1"/>
  <c r="A3187" i="1"/>
  <c r="B3187" i="1"/>
  <c r="D3187" i="1"/>
  <c r="A3188" i="1"/>
  <c r="B3188" i="1"/>
  <c r="D3188" i="1"/>
  <c r="A3558" i="1"/>
  <c r="B3558" i="1"/>
  <c r="D3558" i="1"/>
  <c r="A3189" i="1"/>
  <c r="B3189" i="1"/>
  <c r="D3189" i="1"/>
  <c r="A3190" i="1"/>
  <c r="B3190" i="1"/>
  <c r="D3190" i="1"/>
  <c r="A3191" i="1"/>
  <c r="B3191" i="1"/>
  <c r="D3191" i="1"/>
  <c r="A3192" i="1"/>
  <c r="B3192" i="1"/>
  <c r="D3192" i="1"/>
  <c r="A3193" i="1"/>
  <c r="B3193" i="1"/>
  <c r="D3193" i="1"/>
  <c r="A3194" i="1"/>
  <c r="B3194" i="1"/>
  <c r="D3194" i="1"/>
  <c r="A3195" i="1"/>
  <c r="B3195" i="1"/>
  <c r="D3195" i="1"/>
  <c r="A3196" i="1"/>
  <c r="B3196" i="1"/>
  <c r="D3196" i="1"/>
  <c r="A3197" i="1"/>
  <c r="B3197" i="1"/>
  <c r="D3197" i="1"/>
  <c r="A3198" i="1"/>
  <c r="B3198" i="1"/>
  <c r="D3198" i="1"/>
  <c r="A3199" i="1"/>
  <c r="B3199" i="1"/>
  <c r="D3199" i="1"/>
  <c r="A3200" i="1"/>
  <c r="B3200" i="1"/>
  <c r="D3200" i="1"/>
  <c r="A3201" i="1"/>
  <c r="B3201" i="1"/>
  <c r="D3201" i="1"/>
  <c r="A3202" i="1"/>
  <c r="B3202" i="1"/>
  <c r="D3202" i="1"/>
  <c r="A3203" i="1"/>
  <c r="B3203" i="1"/>
  <c r="D3203" i="1"/>
  <c r="A3204" i="1"/>
  <c r="B3204" i="1"/>
  <c r="D3204" i="1"/>
  <c r="A3205" i="1"/>
  <c r="B3205" i="1"/>
  <c r="D3205" i="1"/>
  <c r="A3206" i="1"/>
  <c r="B3206" i="1"/>
  <c r="D3206" i="1"/>
  <c r="A3207" i="1"/>
  <c r="B3207" i="1"/>
  <c r="D3207" i="1"/>
  <c r="A3208" i="1"/>
  <c r="B3208" i="1"/>
  <c r="D3208" i="1"/>
  <c r="A3209" i="1"/>
  <c r="B3209" i="1"/>
  <c r="D3209" i="1"/>
  <c r="A3210" i="1"/>
  <c r="B3210" i="1"/>
  <c r="D3210" i="1"/>
  <c r="A3211" i="1"/>
  <c r="B3211" i="1"/>
  <c r="D3211" i="1"/>
  <c r="A3212" i="1"/>
  <c r="B3212" i="1"/>
  <c r="D3212" i="1"/>
  <c r="A3213" i="1"/>
  <c r="B3213" i="1"/>
  <c r="D3213" i="1"/>
  <c r="A3214" i="1"/>
  <c r="B3214" i="1"/>
  <c r="D3214" i="1"/>
  <c r="A3215" i="1"/>
  <c r="B3215" i="1"/>
  <c r="D3215" i="1"/>
  <c r="A3216" i="1"/>
  <c r="B3216" i="1"/>
  <c r="D3216" i="1"/>
  <c r="A3217" i="1"/>
  <c r="B3217" i="1"/>
  <c r="D3217" i="1"/>
  <c r="A3218" i="1"/>
  <c r="B3218" i="1"/>
  <c r="D3218" i="1"/>
  <c r="A3219" i="1"/>
  <c r="B3219" i="1"/>
  <c r="D3219" i="1"/>
  <c r="A3220" i="1"/>
  <c r="B3220" i="1"/>
  <c r="D3220" i="1"/>
  <c r="A3221" i="1"/>
  <c r="B3221" i="1"/>
  <c r="D3221" i="1"/>
  <c r="A3222" i="1"/>
  <c r="B3222" i="1"/>
  <c r="D3222" i="1"/>
  <c r="A3223" i="1"/>
  <c r="B3223" i="1"/>
  <c r="D3223" i="1"/>
  <c r="A3224" i="1"/>
  <c r="B3224" i="1"/>
  <c r="D3224" i="1"/>
  <c r="A3225" i="1"/>
  <c r="B3225" i="1"/>
  <c r="D3225" i="1"/>
  <c r="A3226" i="1"/>
  <c r="B3226" i="1"/>
  <c r="D3226" i="1"/>
  <c r="A3227" i="1"/>
  <c r="B3227" i="1"/>
  <c r="D3227" i="1"/>
  <c r="A3228" i="1"/>
  <c r="B3228" i="1"/>
  <c r="D3228" i="1"/>
  <c r="A3229" i="1"/>
  <c r="B3229" i="1"/>
  <c r="D3229" i="1"/>
  <c r="A3230" i="1"/>
  <c r="B3230" i="1"/>
  <c r="D3230" i="1"/>
  <c r="A3231" i="1"/>
  <c r="B3231" i="1"/>
  <c r="D3231" i="1"/>
  <c r="A3232" i="1"/>
  <c r="B3232" i="1"/>
  <c r="D3232" i="1"/>
  <c r="A3233" i="1"/>
  <c r="B3233" i="1"/>
  <c r="D3233" i="1"/>
  <c r="A3234" i="1"/>
  <c r="B3234" i="1"/>
  <c r="D3234" i="1"/>
  <c r="A3235" i="1"/>
  <c r="B3235" i="1"/>
  <c r="D3235" i="1"/>
  <c r="A3236" i="1"/>
  <c r="B3236" i="1"/>
  <c r="D3236" i="1"/>
  <c r="A3237" i="1"/>
  <c r="B3237" i="1"/>
  <c r="D3237" i="1"/>
  <c r="A3238" i="1"/>
  <c r="B3238" i="1"/>
  <c r="D3238" i="1"/>
  <c r="A3239" i="1"/>
  <c r="B3239" i="1"/>
  <c r="D3239" i="1"/>
  <c r="A3240" i="1"/>
  <c r="B3240" i="1"/>
  <c r="D3240" i="1"/>
  <c r="A3241" i="1"/>
  <c r="B3241" i="1"/>
  <c r="D3241" i="1"/>
  <c r="A3242" i="1"/>
  <c r="B3242" i="1"/>
  <c r="D3242" i="1"/>
  <c r="A3243" i="1"/>
  <c r="B3243" i="1"/>
  <c r="D3243" i="1"/>
  <c r="A3244" i="1"/>
  <c r="B3244" i="1"/>
  <c r="D3244" i="1"/>
  <c r="A3245" i="1"/>
  <c r="B3245" i="1"/>
  <c r="D3245" i="1"/>
  <c r="A3246" i="1"/>
  <c r="B3246" i="1"/>
  <c r="D3246" i="1"/>
  <c r="A3247" i="1"/>
  <c r="B3247" i="1"/>
  <c r="D3247" i="1"/>
  <c r="A3248" i="1"/>
  <c r="B3248" i="1"/>
  <c r="D3248" i="1"/>
  <c r="A3249" i="1"/>
  <c r="B3249" i="1"/>
  <c r="D3249" i="1"/>
  <c r="A3250" i="1"/>
  <c r="B3250" i="1"/>
  <c r="D3250" i="1"/>
  <c r="A3251" i="1"/>
  <c r="B3251" i="1"/>
  <c r="D3251" i="1"/>
  <c r="A3252" i="1"/>
  <c r="B3252" i="1"/>
  <c r="D3252" i="1"/>
  <c r="A3253" i="1"/>
  <c r="B3253" i="1"/>
  <c r="D3253" i="1"/>
  <c r="A3254" i="1"/>
  <c r="B3254" i="1"/>
  <c r="D3254" i="1"/>
  <c r="A3255" i="1"/>
  <c r="B3255" i="1"/>
  <c r="D3255" i="1"/>
  <c r="A3256" i="1"/>
  <c r="B3256" i="1"/>
  <c r="D3256" i="1"/>
  <c r="A3257" i="1"/>
  <c r="B3257" i="1"/>
  <c r="D3257" i="1"/>
  <c r="A3258" i="1"/>
  <c r="B3258" i="1"/>
  <c r="D3258" i="1"/>
  <c r="A3259" i="1"/>
  <c r="B3259" i="1"/>
  <c r="D3259" i="1"/>
  <c r="A3260" i="1"/>
  <c r="B3260" i="1"/>
  <c r="D3260" i="1"/>
  <c r="A3261" i="1"/>
  <c r="B3261" i="1"/>
  <c r="D3261" i="1"/>
  <c r="A3262" i="1"/>
  <c r="B3262" i="1"/>
  <c r="D3262" i="1"/>
  <c r="A3263" i="1"/>
  <c r="B3263" i="1"/>
  <c r="D3263" i="1"/>
  <c r="A3264" i="1"/>
  <c r="B3264" i="1"/>
  <c r="D3264" i="1"/>
  <c r="A3265" i="1"/>
  <c r="B3265" i="1"/>
  <c r="D3265" i="1"/>
  <c r="A3266" i="1"/>
  <c r="B3266" i="1"/>
  <c r="D3266" i="1"/>
  <c r="A3267" i="1"/>
  <c r="B3267" i="1"/>
  <c r="D3267" i="1"/>
  <c r="A3268" i="1"/>
  <c r="B3268" i="1"/>
  <c r="D3268" i="1"/>
  <c r="A3269" i="1"/>
  <c r="B3269" i="1"/>
  <c r="D3269" i="1"/>
  <c r="A3270" i="1"/>
  <c r="B3270" i="1"/>
  <c r="D3270" i="1"/>
  <c r="A3271" i="1"/>
  <c r="B3271" i="1"/>
  <c r="D3271" i="1"/>
  <c r="A3272" i="1"/>
  <c r="B3272" i="1"/>
  <c r="D3272" i="1"/>
  <c r="A3273" i="1"/>
  <c r="B3273" i="1"/>
  <c r="D3273" i="1"/>
  <c r="A3274" i="1"/>
  <c r="B3274" i="1"/>
  <c r="D3274" i="1"/>
  <c r="A3275" i="1"/>
  <c r="B3275" i="1"/>
  <c r="D3275" i="1"/>
  <c r="A3276" i="1"/>
  <c r="B3276" i="1"/>
  <c r="D3276" i="1"/>
  <c r="A3277" i="1"/>
  <c r="B3277" i="1"/>
  <c r="D3277" i="1"/>
  <c r="A3278" i="1"/>
  <c r="B3278" i="1"/>
  <c r="D3278" i="1"/>
  <c r="A3279" i="1"/>
  <c r="B3279" i="1"/>
  <c r="D3279" i="1"/>
  <c r="A3280" i="1"/>
  <c r="B3280" i="1"/>
  <c r="D3280" i="1"/>
  <c r="A3281" i="1"/>
  <c r="B3281" i="1"/>
  <c r="D3281" i="1"/>
  <c r="A3282" i="1"/>
  <c r="B3282" i="1"/>
  <c r="D3282" i="1"/>
  <c r="A3283" i="1"/>
  <c r="B3283" i="1"/>
  <c r="D3283" i="1"/>
  <c r="A3483" i="1"/>
  <c r="B3483" i="1"/>
  <c r="D3483" i="1"/>
  <c r="A3284" i="1"/>
  <c r="B3284" i="1"/>
  <c r="D3284" i="1"/>
  <c r="A3285" i="1"/>
  <c r="B3285" i="1"/>
  <c r="D3285" i="1"/>
  <c r="A3286" i="1"/>
  <c r="B3286" i="1"/>
  <c r="D3286" i="1"/>
  <c r="A3287" i="1"/>
  <c r="B3287" i="1"/>
  <c r="D3287" i="1"/>
  <c r="A3288" i="1"/>
  <c r="B3288" i="1"/>
  <c r="D3288" i="1"/>
  <c r="A3289" i="1"/>
  <c r="B3289" i="1"/>
  <c r="D3289" i="1"/>
  <c r="A3290" i="1"/>
  <c r="B3290" i="1"/>
  <c r="D3290" i="1"/>
  <c r="A3291" i="1"/>
  <c r="B3291" i="1"/>
  <c r="D3291" i="1"/>
  <c r="A3292" i="1"/>
  <c r="B3292" i="1"/>
  <c r="D3292" i="1"/>
  <c r="A3293" i="1"/>
  <c r="B3293" i="1"/>
  <c r="D3293" i="1"/>
  <c r="A3294" i="1"/>
  <c r="B3294" i="1"/>
  <c r="D3294" i="1"/>
  <c r="A3295" i="1"/>
  <c r="B3295" i="1"/>
  <c r="D3295" i="1"/>
  <c r="A3296" i="1"/>
  <c r="B3296" i="1"/>
  <c r="D3296" i="1"/>
  <c r="A3484" i="1"/>
  <c r="B3484" i="1"/>
  <c r="D3484" i="1"/>
  <c r="A3297" i="1"/>
  <c r="B3297" i="1"/>
  <c r="D3297" i="1"/>
  <c r="A3298" i="1"/>
  <c r="B3298" i="1"/>
  <c r="D3298" i="1"/>
  <c r="A3299" i="1"/>
  <c r="B3299" i="1"/>
  <c r="D3299" i="1"/>
  <c r="A3300" i="1"/>
  <c r="B3300" i="1"/>
  <c r="D3300" i="1"/>
  <c r="A29" i="1"/>
  <c r="B29" i="1"/>
  <c r="D29" i="1"/>
  <c r="A3301" i="1"/>
  <c r="B3301" i="1"/>
  <c r="D3301" i="1"/>
  <c r="A3302" i="1"/>
  <c r="B3302" i="1"/>
  <c r="D3302" i="1"/>
  <c r="A3303" i="1"/>
  <c r="B3303" i="1"/>
  <c r="D3303" i="1"/>
  <c r="A3304" i="1"/>
  <c r="B3304" i="1"/>
  <c r="D3304" i="1"/>
  <c r="A3305" i="1"/>
  <c r="B3305" i="1"/>
  <c r="D3305" i="1"/>
  <c r="A3306" i="1"/>
  <c r="B3306" i="1"/>
  <c r="D3306" i="1"/>
  <c r="A3307" i="1"/>
  <c r="B3307" i="1"/>
  <c r="D3307" i="1"/>
  <c r="A3559" i="1"/>
  <c r="B3559" i="1"/>
  <c r="D3559" i="1"/>
  <c r="A3308" i="1"/>
  <c r="B3308" i="1"/>
  <c r="D3308" i="1"/>
  <c r="A3560" i="1"/>
  <c r="B3560" i="1"/>
  <c r="D3560" i="1"/>
  <c r="A3309" i="1"/>
  <c r="B3309" i="1"/>
  <c r="D3309" i="1"/>
  <c r="A3561" i="1"/>
  <c r="B3561" i="1"/>
  <c r="D3561" i="1"/>
  <c r="A3485" i="1"/>
  <c r="B3485" i="1"/>
  <c r="D3485" i="1"/>
  <c r="A30" i="1"/>
  <c r="B30" i="1"/>
  <c r="D30" i="1"/>
  <c r="A3310" i="1"/>
  <c r="B3310" i="1"/>
  <c r="D3310" i="1"/>
  <c r="A3311" i="1"/>
  <c r="B3311" i="1"/>
  <c r="D3311" i="1"/>
  <c r="A3312" i="1"/>
  <c r="B3312" i="1"/>
  <c r="D3312" i="1"/>
  <c r="A3313" i="1"/>
  <c r="B3313" i="1"/>
  <c r="D3313" i="1"/>
  <c r="A3314" i="1"/>
  <c r="B3314" i="1"/>
  <c r="D3314" i="1"/>
  <c r="A3315" i="1"/>
  <c r="B3315" i="1"/>
  <c r="D3315" i="1"/>
  <c r="A3316" i="1"/>
  <c r="B3316" i="1"/>
  <c r="D3316" i="1"/>
  <c r="A3317" i="1"/>
  <c r="B3317" i="1"/>
  <c r="D3317" i="1"/>
  <c r="A3318" i="1"/>
  <c r="B3318" i="1"/>
  <c r="D3318" i="1"/>
  <c r="A3319" i="1"/>
  <c r="B3319" i="1"/>
  <c r="D3319" i="1"/>
  <c r="A3320" i="1"/>
  <c r="B3320" i="1"/>
  <c r="D3320" i="1"/>
  <c r="A3321" i="1"/>
  <c r="B3321" i="1"/>
  <c r="D3321" i="1"/>
  <c r="A3322" i="1"/>
  <c r="B3322" i="1"/>
  <c r="D3322" i="1"/>
  <c r="A3323" i="1"/>
  <c r="B3323" i="1"/>
  <c r="D3323" i="1"/>
  <c r="A3324" i="1"/>
  <c r="B3324" i="1"/>
  <c r="D3324" i="1"/>
  <c r="A3325" i="1"/>
  <c r="B3325" i="1"/>
  <c r="D3325" i="1"/>
  <c r="A3326" i="1"/>
  <c r="B3326" i="1"/>
  <c r="D3326" i="1"/>
  <c r="A3327" i="1"/>
  <c r="B3327" i="1"/>
  <c r="D3327" i="1"/>
  <c r="A3328" i="1"/>
  <c r="B3328" i="1"/>
  <c r="D3328" i="1"/>
  <c r="A3329" i="1"/>
  <c r="B3329" i="1"/>
  <c r="D3329" i="1"/>
  <c r="A3330" i="1"/>
  <c r="B3330" i="1"/>
  <c r="D3330" i="1"/>
  <c r="A3486" i="1"/>
  <c r="B3486" i="1"/>
  <c r="D3486" i="1"/>
  <c r="A3331" i="1"/>
  <c r="B3331" i="1"/>
  <c r="D3331" i="1"/>
  <c r="A3487" i="1"/>
  <c r="B3487" i="1"/>
  <c r="D3487" i="1"/>
  <c r="A3488" i="1"/>
  <c r="B3488" i="1"/>
  <c r="D3488" i="1"/>
  <c r="A3332" i="1"/>
  <c r="B3332" i="1"/>
  <c r="D3332" i="1"/>
  <c r="A3333" i="1"/>
  <c r="B3333" i="1"/>
  <c r="D3333" i="1"/>
  <c r="A3489" i="1"/>
  <c r="B3489" i="1"/>
  <c r="D3489" i="1"/>
  <c r="A3490" i="1"/>
  <c r="B3490" i="1"/>
  <c r="D3490" i="1"/>
  <c r="A3491" i="1"/>
  <c r="B3491" i="1"/>
  <c r="D3491" i="1"/>
  <c r="A3334" i="1"/>
  <c r="B3334" i="1"/>
  <c r="D3334" i="1"/>
  <c r="A3492" i="1"/>
  <c r="B3492" i="1"/>
  <c r="D3492" i="1"/>
  <c r="A3493" i="1"/>
  <c r="B3493" i="1"/>
  <c r="D3493" i="1"/>
  <c r="A3494" i="1"/>
  <c r="B3494" i="1"/>
  <c r="D3494" i="1"/>
  <c r="A3562" i="1"/>
  <c r="B3562" i="1"/>
  <c r="D3562" i="1"/>
  <c r="A3495" i="1"/>
  <c r="B3495" i="1"/>
  <c r="D3495" i="1"/>
  <c r="A3496" i="1"/>
  <c r="B3496" i="1"/>
  <c r="D3496" i="1"/>
  <c r="A3497" i="1"/>
  <c r="B3497" i="1"/>
  <c r="D3497" i="1"/>
  <c r="A3498" i="1"/>
  <c r="B3498" i="1"/>
  <c r="D3498" i="1"/>
  <c r="A3499" i="1"/>
  <c r="B3499" i="1"/>
  <c r="D3499" i="1"/>
  <c r="A3500" i="1"/>
  <c r="B3500" i="1"/>
  <c r="D3500" i="1"/>
  <c r="A3501" i="1"/>
  <c r="B3501" i="1"/>
  <c r="D3501" i="1"/>
  <c r="A3502" i="1"/>
  <c r="B3502" i="1"/>
  <c r="D3502" i="1"/>
  <c r="A3503" i="1"/>
  <c r="B3503" i="1"/>
  <c r="D3503" i="1"/>
  <c r="A3504" i="1"/>
  <c r="B3504" i="1"/>
  <c r="D3504" i="1"/>
  <c r="A3563" i="1"/>
  <c r="B3563" i="1"/>
  <c r="D3563" i="1"/>
  <c r="A3588" i="1"/>
  <c r="B3588" i="1"/>
  <c r="D3588" i="1"/>
  <c r="A3564" i="1"/>
  <c r="B3564" i="1"/>
  <c r="D3564" i="1"/>
  <c r="A3589" i="1"/>
  <c r="B3589" i="1"/>
  <c r="D3589" i="1"/>
  <c r="A3565" i="1"/>
  <c r="B3565" i="1"/>
  <c r="D3565" i="1"/>
  <c r="A3566" i="1"/>
  <c r="B3566" i="1"/>
  <c r="D3566" i="1"/>
  <c r="A3567" i="1"/>
  <c r="B3567" i="1"/>
  <c r="D3567" i="1"/>
  <c r="A3590" i="1"/>
  <c r="B3590" i="1"/>
  <c r="D3590" i="1"/>
  <c r="A3568" i="1"/>
  <c r="B3568" i="1"/>
  <c r="D3568" i="1"/>
  <c r="A3569" i="1"/>
  <c r="B3569" i="1"/>
  <c r="D3569" i="1"/>
  <c r="A3570" i="1"/>
  <c r="B3570" i="1"/>
  <c r="D3570" i="1"/>
  <c r="A3571" i="1"/>
  <c r="B3571" i="1"/>
  <c r="D3571" i="1"/>
  <c r="A3572" i="1"/>
  <c r="B3572" i="1"/>
  <c r="D3572" i="1"/>
  <c r="A3573" i="1"/>
  <c r="B3573" i="1"/>
  <c r="D3573" i="1"/>
  <c r="A3574" i="1"/>
  <c r="B3574" i="1"/>
  <c r="D3574" i="1"/>
  <c r="A3575" i="1"/>
  <c r="B3575" i="1"/>
  <c r="D3575" i="1"/>
  <c r="A3576" i="1"/>
  <c r="B3576" i="1"/>
  <c r="D3576" i="1"/>
  <c r="A3577" i="1"/>
  <c r="B3577" i="1"/>
  <c r="D3577" i="1"/>
  <c r="A3578" i="1"/>
  <c r="B3578" i="1"/>
  <c r="D3578" i="1"/>
  <c r="A3579" i="1"/>
  <c r="B3579" i="1"/>
  <c r="D3579" i="1"/>
  <c r="A3580" i="1"/>
  <c r="B3580" i="1"/>
  <c r="D3580" i="1"/>
  <c r="A3581" i="1"/>
  <c r="B3581" i="1"/>
  <c r="D3581" i="1"/>
  <c r="A3582" i="1"/>
  <c r="B3582" i="1"/>
  <c r="D3582" i="1"/>
  <c r="A3583" i="1"/>
  <c r="B3583" i="1"/>
  <c r="D3583" i="1"/>
  <c r="A3584" i="1"/>
  <c r="B3584" i="1"/>
  <c r="D3584" i="1"/>
  <c r="A3585" i="1"/>
  <c r="B3585" i="1"/>
  <c r="D3585" i="1"/>
  <c r="A3586" i="1"/>
  <c r="B3586" i="1"/>
  <c r="D3586" i="1"/>
  <c r="A3587" i="1"/>
  <c r="B3587" i="1"/>
  <c r="D3587" i="1"/>
  <c r="A3591" i="1"/>
  <c r="B3591" i="1"/>
  <c r="D3591" i="1"/>
  <c r="A3505" i="1"/>
  <c r="B3505" i="1"/>
  <c r="D3505" i="1"/>
  <c r="A3506" i="1"/>
  <c r="B3506" i="1"/>
  <c r="D3506" i="1"/>
</calcChain>
</file>

<file path=xl/sharedStrings.xml><?xml version="1.0" encoding="utf-8"?>
<sst xmlns="http://schemas.openxmlformats.org/spreadsheetml/2006/main" count="17873" uniqueCount="4216">
  <si>
    <t>Block</t>
  </si>
  <si>
    <t>Lot</t>
  </si>
  <si>
    <t>Location</t>
  </si>
  <si>
    <t>Curr-Cla</t>
  </si>
  <si>
    <t xml:space="preserve"> Livable Sf</t>
  </si>
  <si>
    <t>Year Built</t>
  </si>
  <si>
    <t>M4 Bldg Desc</t>
  </si>
  <si>
    <t>M4 Addl Lots</t>
  </si>
  <si>
    <t>M4 Units</t>
  </si>
  <si>
    <t>Zone</t>
  </si>
  <si>
    <t>Class 4 Code</t>
  </si>
  <si>
    <t xml:space="preserve"> </t>
  </si>
  <si>
    <t>COLFAX AVE WEST</t>
  </si>
  <si>
    <t xml:space="preserve">3SF-82U-2BLDGS </t>
  </si>
  <si>
    <t>R-4</t>
  </si>
  <si>
    <t>WOODSIDE AVENUE</t>
  </si>
  <si>
    <t>3SF-152U-2BLDGS</t>
  </si>
  <si>
    <t>BL 102  LT 1</t>
  </si>
  <si>
    <t xml:space="preserve">               </t>
  </si>
  <si>
    <t>R-1</t>
  </si>
  <si>
    <t>529 LINCOLN AVE W</t>
  </si>
  <si>
    <t xml:space="preserve">1SF            </t>
  </si>
  <si>
    <t>611 BEECHWOOD AVE</t>
  </si>
  <si>
    <t>615 BEECHWOOD AVE</t>
  </si>
  <si>
    <t>619 BEECHWOOD AVE</t>
  </si>
  <si>
    <t xml:space="preserve">2SF            </t>
  </si>
  <si>
    <t>625 BEECHWOOD AVE</t>
  </si>
  <si>
    <t xml:space="preserve">1SF1AG         </t>
  </si>
  <si>
    <t>629 BEECHWOOD AVE</t>
  </si>
  <si>
    <t xml:space="preserve">2SF1UG         </t>
  </si>
  <si>
    <t>631 BEECHWOOD AVE</t>
  </si>
  <si>
    <t xml:space="preserve">1.5SF          </t>
  </si>
  <si>
    <t>633 BEECHWOOD AVE</t>
  </si>
  <si>
    <t xml:space="preserve">2SF 2 2BG      </t>
  </si>
  <si>
    <t>532 COLFAX AVE W</t>
  </si>
  <si>
    <t xml:space="preserve">2SF1AG         </t>
  </si>
  <si>
    <t>526 COLFAX AVE W</t>
  </si>
  <si>
    <t xml:space="preserve">2SF2AG         </t>
  </si>
  <si>
    <t>522 COLFAX AVE W</t>
  </si>
  <si>
    <t>636 ASHWOOD AVE</t>
  </si>
  <si>
    <t xml:space="preserve">1.5SB          </t>
  </si>
  <si>
    <t>632 ASHWOOD AVE</t>
  </si>
  <si>
    <t xml:space="preserve">1.5SB1UG       </t>
  </si>
  <si>
    <t>628 ASHWOOD AVE</t>
  </si>
  <si>
    <t>624 ASHWOOD AVE</t>
  </si>
  <si>
    <t>622 ASHWOOD AVE</t>
  </si>
  <si>
    <t>616 ASHWOOD AVE</t>
  </si>
  <si>
    <t>614 ASHWOOD AVE</t>
  </si>
  <si>
    <t>610 ASHWOOD AVE</t>
  </si>
  <si>
    <t xml:space="preserve">2SF2UG         </t>
  </si>
  <si>
    <t>608 ASHWOOD AVE</t>
  </si>
  <si>
    <t>600 ASHWOOD AVE</t>
  </si>
  <si>
    <t xml:space="preserve">2SF1AG2UNITS   </t>
  </si>
  <si>
    <t>603 ASHWOOD AVE</t>
  </si>
  <si>
    <t>607 ASHWOOD AVE</t>
  </si>
  <si>
    <t>615 ASHWOOD AVE</t>
  </si>
  <si>
    <t>617 ASHWOOD AVE</t>
  </si>
  <si>
    <t>619 ASHWOOD AVE</t>
  </si>
  <si>
    <t xml:space="preserve">1.5SF1UG       </t>
  </si>
  <si>
    <t>623 ASHWOOD AVE</t>
  </si>
  <si>
    <t>625 ASHWOOD AVE</t>
  </si>
  <si>
    <t>629 ASHWOOD AVE</t>
  </si>
  <si>
    <t>514 COLFAX AVE W</t>
  </si>
  <si>
    <t>510 COLFAX AVE W</t>
  </si>
  <si>
    <t xml:space="preserve">1.5SF1AG       </t>
  </si>
  <si>
    <t>506 COLFAX AVE W</t>
  </si>
  <si>
    <t>500 COLFAX AVE W</t>
  </si>
  <si>
    <t>634 OAKWOOD AVE</t>
  </si>
  <si>
    <t>630 OAKWOOD AVE</t>
  </si>
  <si>
    <t>626 OAKWOOD AVE</t>
  </si>
  <si>
    <t>620 OAKWOOD AVE</t>
  </si>
  <si>
    <t>612 OAKWOOD AVE</t>
  </si>
  <si>
    <t xml:space="preserve">2SF 2 2CBIG    </t>
  </si>
  <si>
    <t>610 OAKWOOD AVE</t>
  </si>
  <si>
    <t>608 OAKWOOD AVE</t>
  </si>
  <si>
    <t xml:space="preserve">2SB2AG         </t>
  </si>
  <si>
    <t>600 OAKWOOD AVE</t>
  </si>
  <si>
    <t>601 OAKWOOD AVE</t>
  </si>
  <si>
    <t xml:space="preserve">2SF2BIG        </t>
  </si>
  <si>
    <t>607 OAKWOOD AVE</t>
  </si>
  <si>
    <t xml:space="preserve">2SF 2          </t>
  </si>
  <si>
    <t>611 OAKWOOD AVE</t>
  </si>
  <si>
    <t>615 OAKWOOD AVE</t>
  </si>
  <si>
    <t>619 OAKWOOD AVE</t>
  </si>
  <si>
    <t>621 OAKWOOD AVE</t>
  </si>
  <si>
    <t>625 OAKWOOD AVE</t>
  </si>
  <si>
    <t xml:space="preserve">2SB1UG         </t>
  </si>
  <si>
    <t>627 OAKWOOD AVE</t>
  </si>
  <si>
    <t>633 OAKWOOD AVE</t>
  </si>
  <si>
    <t>432 COLFAX AVE W</t>
  </si>
  <si>
    <t>430 COLFAX AVE W</t>
  </si>
  <si>
    <t>424 COLFAX AVE W</t>
  </si>
  <si>
    <t>420 COLFAX AVE W</t>
  </si>
  <si>
    <t>630 MAPLEWOOD AVE</t>
  </si>
  <si>
    <t>628 MAPLEWOOD AVE</t>
  </si>
  <si>
    <t>626 MAPLEWOOD AVE</t>
  </si>
  <si>
    <t>622 MAPLEWOOD AVE</t>
  </si>
  <si>
    <t>616 MAPLEWOOD AVE</t>
  </si>
  <si>
    <t>612-614 MAPLEWOOD AVE</t>
  </si>
  <si>
    <t>608 MAPLEWOOD AVE</t>
  </si>
  <si>
    <t>604 MAPLEWOOD AVE</t>
  </si>
  <si>
    <t>602 MAPLEWOOD AVE</t>
  </si>
  <si>
    <t>601 MAPLEWOOD AVE</t>
  </si>
  <si>
    <t>603 MAPLEWOOD AVENUE</t>
  </si>
  <si>
    <t>609 MAPLEWOOD AVE</t>
  </si>
  <si>
    <t>613 MAPLEWOOD AVE</t>
  </si>
  <si>
    <t>617 MAPLEWOOD AVE</t>
  </si>
  <si>
    <t>621 MAPLEWOOD AVE</t>
  </si>
  <si>
    <t>625 MAPLEWOOD AVE</t>
  </si>
  <si>
    <t>629 MAPLEWOOD AVE</t>
  </si>
  <si>
    <t>414 COLFAX AVE WEST</t>
  </si>
  <si>
    <t>631 MAPLEWOOD AVE</t>
  </si>
  <si>
    <t>634 FAITOUTE AVE</t>
  </si>
  <si>
    <t>632 FAITOUTE AVE</t>
  </si>
  <si>
    <t>630 FAITOUTE AVE</t>
  </si>
  <si>
    <t>626 FAITOUTE AVE</t>
  </si>
  <si>
    <t>624 FAITOUTE AVE</t>
  </si>
  <si>
    <t>618 FAITOUTE AVE</t>
  </si>
  <si>
    <t>612 FAITOUTE AVE</t>
  </si>
  <si>
    <t xml:space="preserve">2SF2UG 2UNITS  </t>
  </si>
  <si>
    <t>608 FAITOUTE AVE</t>
  </si>
  <si>
    <t>604 FAITOUTE AVE</t>
  </si>
  <si>
    <t>602 FAITOUTE AVE</t>
  </si>
  <si>
    <t xml:space="preserve">1SF1UG         </t>
  </si>
  <si>
    <t>601 FAITOUTE AVE</t>
  </si>
  <si>
    <t xml:space="preserve">2SF2AG2UNITS   </t>
  </si>
  <si>
    <t>607 FAITOUTE AVE</t>
  </si>
  <si>
    <t xml:space="preserve">2.5SF1UG       </t>
  </si>
  <si>
    <t>611 FAITOUTE AVE</t>
  </si>
  <si>
    <t>617 FAITOUTE AVE</t>
  </si>
  <si>
    <t>621 FAITOUTE AVE</t>
  </si>
  <si>
    <t xml:space="preserve">2SB2UG         </t>
  </si>
  <si>
    <t>623 FAITOUTE AVE</t>
  </si>
  <si>
    <t>629 FAITOUTE AVE</t>
  </si>
  <si>
    <t>633 FAITOUTE AVE</t>
  </si>
  <si>
    <t xml:space="preserve">1SB2AG         </t>
  </si>
  <si>
    <t>635 FAITOUTE AVE</t>
  </si>
  <si>
    <t xml:space="preserve">2SB2UG2UNITS   </t>
  </si>
  <si>
    <t>636 MYRTLE AVE</t>
  </si>
  <si>
    <t xml:space="preserve">1SB2UG         </t>
  </si>
  <si>
    <t>630 MYRTLE AVE</t>
  </si>
  <si>
    <t>626 MYRTLE AVE</t>
  </si>
  <si>
    <t>622 MYRTLE AVE</t>
  </si>
  <si>
    <t>618 MYRTLE AVE</t>
  </si>
  <si>
    <t>614 MYRTLE AVE</t>
  </si>
  <si>
    <t>610 MYRTLE AVE</t>
  </si>
  <si>
    <t>337 LINCOLN AVE W</t>
  </si>
  <si>
    <t>339 LINCOLN AVE W</t>
  </si>
  <si>
    <t>335 LINCOLN AVE W</t>
  </si>
  <si>
    <t>603 MYRTLE AVE</t>
  </si>
  <si>
    <t>617 MYRTLE AVE</t>
  </si>
  <si>
    <t>621 MYRTLE AVE</t>
  </si>
  <si>
    <t>623 MYRTLE AVE</t>
  </si>
  <si>
    <t>625 MYRTLE AVE</t>
  </si>
  <si>
    <t>633 MYRTLE AVE</t>
  </si>
  <si>
    <t>637 MYRTLE AVE</t>
  </si>
  <si>
    <t>634 WILLOW AVE</t>
  </si>
  <si>
    <t xml:space="preserve">2SB            </t>
  </si>
  <si>
    <t>630 WILLOW AVE</t>
  </si>
  <si>
    <t>626 WILLOW AVE</t>
  </si>
  <si>
    <t>620 WILLOW AVE</t>
  </si>
  <si>
    <t xml:space="preserve">2SB1AG         </t>
  </si>
  <si>
    <t>614 WILLOW AVE</t>
  </si>
  <si>
    <t>612 WILLOW AVE</t>
  </si>
  <si>
    <t>610 WILLOW AVE</t>
  </si>
  <si>
    <t>327 LINCOLN AVE W</t>
  </si>
  <si>
    <t>331 LINCOLN AVE W</t>
  </si>
  <si>
    <t>333 LINCOLN AVE W</t>
  </si>
  <si>
    <t>603 WILLOW AVE</t>
  </si>
  <si>
    <t>607 WILLOW AVE</t>
  </si>
  <si>
    <t>611 WILLOW AVE</t>
  </si>
  <si>
    <t>619 WILLOW AVE</t>
  </si>
  <si>
    <t xml:space="preserve">2SF L 2BIG     </t>
  </si>
  <si>
    <t>625 WILLOW AVENUE</t>
  </si>
  <si>
    <t>631 WILLOW AVE</t>
  </si>
  <si>
    <t>637 WILLOW AVE</t>
  </si>
  <si>
    <t>312 COLFAX AVE W</t>
  </si>
  <si>
    <t>630 ROOSEVELT ST</t>
  </si>
  <si>
    <t>624 ROOSEVELT ST</t>
  </si>
  <si>
    <t>620 ROOSEVELT ST</t>
  </si>
  <si>
    <t xml:space="preserve">2SFBIG         </t>
  </si>
  <si>
    <t>614 ROOSEVELT ST</t>
  </si>
  <si>
    <t xml:space="preserve">2SF1AG 2UNITS  </t>
  </si>
  <si>
    <t>608 ROOSEVELT ST</t>
  </si>
  <si>
    <t>303 LINCOLN AVE W</t>
  </si>
  <si>
    <t>305 LINCOLN AVE W</t>
  </si>
  <si>
    <t>295 LINCOLN AVE W</t>
  </si>
  <si>
    <t xml:space="preserve">1.5SF2UG       </t>
  </si>
  <si>
    <t>611 ROOSEVELT ST</t>
  </si>
  <si>
    <t>617 ROOSEVELT ST</t>
  </si>
  <si>
    <t>625 ROOSEVELT ST</t>
  </si>
  <si>
    <t>292 COLFAX AVE W</t>
  </si>
  <si>
    <t xml:space="preserve">1.5SB1AG       </t>
  </si>
  <si>
    <t>290 COLFAX AVE W</t>
  </si>
  <si>
    <t>284 COLFAX AVE W</t>
  </si>
  <si>
    <t>632 CHESTER AVE</t>
  </si>
  <si>
    <t xml:space="preserve">1SCB1AG        </t>
  </si>
  <si>
    <t>626 CHESTER AVE</t>
  </si>
  <si>
    <t>622 CHESTER AVE</t>
  </si>
  <si>
    <t>618 CHESTER AVE</t>
  </si>
  <si>
    <t>614 CHESTER AVE</t>
  </si>
  <si>
    <t>610 CHESTER AVE</t>
  </si>
  <si>
    <t xml:space="preserve">1SB1UG         </t>
  </si>
  <si>
    <t>281 LINCOLN AVE W</t>
  </si>
  <si>
    <t>285 LINCOLN AVE W</t>
  </si>
  <si>
    <t>289 LINCOLN AVE W</t>
  </si>
  <si>
    <t>603 CHESTER AVE</t>
  </si>
  <si>
    <t xml:space="preserve">2SF2UG2UNITS   </t>
  </si>
  <si>
    <t>605 CHESTER AVE</t>
  </si>
  <si>
    <t>609 CHESTER AVE</t>
  </si>
  <si>
    <t xml:space="preserve">2.5SF1AG       </t>
  </si>
  <si>
    <t>613 CHESTER AVE</t>
  </si>
  <si>
    <t>617 CHESTER AVE</t>
  </si>
  <si>
    <t>621 CHESTER AVE</t>
  </si>
  <si>
    <t>625 CHESTER AVE</t>
  </si>
  <si>
    <t>274 COLFAX AVE W</t>
  </si>
  <si>
    <t>270 COLFAX AVE W</t>
  </si>
  <si>
    <t>266 COLFAX AVE W</t>
  </si>
  <si>
    <t>264 COLFAX AVE W</t>
  </si>
  <si>
    <t>260 COLFAX AVE W</t>
  </si>
  <si>
    <t>624 LAUREL AVE</t>
  </si>
  <si>
    <t>620 LAUREL AVE</t>
  </si>
  <si>
    <t>614 LAUREL AVE</t>
  </si>
  <si>
    <t>612 LAUREL AVE</t>
  </si>
  <si>
    <t>608 LAUREL AVE</t>
  </si>
  <si>
    <t>604 LAUREL AVE</t>
  </si>
  <si>
    <t>600 LAUREL AVE</t>
  </si>
  <si>
    <t>536 PINEWOOD AVE</t>
  </si>
  <si>
    <t>538 PINEWOOD AVE</t>
  </si>
  <si>
    <t>544 PINEWOOD AVE</t>
  </si>
  <si>
    <t>546 PINEWOOD AVE</t>
  </si>
  <si>
    <t xml:space="preserve">2SFF           </t>
  </si>
  <si>
    <t>534 PINEWOOD AVE</t>
  </si>
  <si>
    <t>526 PINEWOOD AVE</t>
  </si>
  <si>
    <t xml:space="preserve">1.5SFL         </t>
  </si>
  <si>
    <t>520 PINEWOOD AVE</t>
  </si>
  <si>
    <t xml:space="preserve">1SFR           </t>
  </si>
  <si>
    <t>514 PINEWOOD AVE</t>
  </si>
  <si>
    <t xml:space="preserve">1.5SFF2UG      </t>
  </si>
  <si>
    <t>512 PINEWOOD AVE</t>
  </si>
  <si>
    <t>508 PINEWOOD AVE</t>
  </si>
  <si>
    <t>506 PINEWOOD AVE</t>
  </si>
  <si>
    <t xml:space="preserve">1SFR1AG        </t>
  </si>
  <si>
    <t>536 OAK ST</t>
  </si>
  <si>
    <t xml:space="preserve">2SFF1AG        </t>
  </si>
  <si>
    <t>547 PINEWOOD AVE</t>
  </si>
  <si>
    <t>550 OAK ST</t>
  </si>
  <si>
    <t>540 OAK ST</t>
  </si>
  <si>
    <t xml:space="preserve">2SBF2AG        </t>
  </si>
  <si>
    <t>517 PINEWOOD AVE</t>
  </si>
  <si>
    <t xml:space="preserve">2SFL2UNITS     </t>
  </si>
  <si>
    <t>523 PINEWOOD AVE</t>
  </si>
  <si>
    <t xml:space="preserve">2SFL2UG2UNITS  </t>
  </si>
  <si>
    <t>531 OAK ST</t>
  </si>
  <si>
    <t xml:space="preserve">2SFL           </t>
  </si>
  <si>
    <t>535 OAK ST</t>
  </si>
  <si>
    <t>537 OAK ST</t>
  </si>
  <si>
    <t xml:space="preserve">1SFF           </t>
  </si>
  <si>
    <t>545 OAK ST</t>
  </si>
  <si>
    <t>547 OAK ST</t>
  </si>
  <si>
    <t xml:space="preserve">1.5SFF         </t>
  </si>
  <si>
    <t>555 OAK ST</t>
  </si>
  <si>
    <t>VALLEY ROAD</t>
  </si>
  <si>
    <t>501 VALLEY ROAD</t>
  </si>
  <si>
    <t>505 VALLEY ROAD</t>
  </si>
  <si>
    <t>509 VALLEY ROAD</t>
  </si>
  <si>
    <t>513 VALLEY ROAD</t>
  </si>
  <si>
    <t>519 VALLEY ROAD</t>
  </si>
  <si>
    <t>523 VALLEY ROAD</t>
  </si>
  <si>
    <t xml:space="preserve">2SFF1UG        </t>
  </si>
  <si>
    <t>529 VALLEY ROAD</t>
  </si>
  <si>
    <t>2.5SFL2UG2UNITS</t>
  </si>
  <si>
    <t>533 VALLEY ROAD</t>
  </si>
  <si>
    <t xml:space="preserve">1.5SFS1AG      </t>
  </si>
  <si>
    <t>539 VALLEY ROAD</t>
  </si>
  <si>
    <t xml:space="preserve">3SFL1UG        </t>
  </si>
  <si>
    <t>526 BEECHWOOD AVE</t>
  </si>
  <si>
    <t>520 JEROME ST</t>
  </si>
  <si>
    <t xml:space="preserve">2SFF2AG        </t>
  </si>
  <si>
    <t>516 JEROME ST</t>
  </si>
  <si>
    <t>514 JEROME ST</t>
  </si>
  <si>
    <t>510 JEROME ST</t>
  </si>
  <si>
    <t xml:space="preserve">1SBS2AG        </t>
  </si>
  <si>
    <t>506 JEROME ST</t>
  </si>
  <si>
    <t>563 WEBSTER AVE W</t>
  </si>
  <si>
    <t>507 JEROME ST</t>
  </si>
  <si>
    <t>511 JEROME ST</t>
  </si>
  <si>
    <t>521 WEBSTER AVE W</t>
  </si>
  <si>
    <t>505 BEECHWOOD AVE</t>
  </si>
  <si>
    <t>509 BEECHWOOD AVE</t>
  </si>
  <si>
    <t>515 BEECHWOOD AVE</t>
  </si>
  <si>
    <t xml:space="preserve">1.5SF2AG       </t>
  </si>
  <si>
    <t>540 W LINCOLN AVE</t>
  </si>
  <si>
    <t xml:space="preserve">2SF1BIG        </t>
  </si>
  <si>
    <t>544 AMSTERDAM AVE</t>
  </si>
  <si>
    <t>538 AMSTERDAM AVE</t>
  </si>
  <si>
    <t>532 AMSTERDAM AVE</t>
  </si>
  <si>
    <t>528 AMSTERDAM AVE</t>
  </si>
  <si>
    <t>524 AMSTERDAM AVE</t>
  </si>
  <si>
    <t>520 AMSTERDAM AVE</t>
  </si>
  <si>
    <t>516 AMSTERDAM AVE</t>
  </si>
  <si>
    <t>512 AMSTERDAM AVE</t>
  </si>
  <si>
    <t>510 AMSTERDAM AVE</t>
  </si>
  <si>
    <t>500 AMSTERDAM AVE</t>
  </si>
  <si>
    <t>515 WEBSTER AVE W</t>
  </si>
  <si>
    <t>521 AMSTERDAM AVE</t>
  </si>
  <si>
    <t>527 AMSTERDAM AVE</t>
  </si>
  <si>
    <t>533 ASHWOOD AVE</t>
  </si>
  <si>
    <t>535 ASHWOOD AVE</t>
  </si>
  <si>
    <t>545 ASHWOOD AVE</t>
  </si>
  <si>
    <t>440 LINCOLN AVE W</t>
  </si>
  <si>
    <t>536 OAKWOOD AVE</t>
  </si>
  <si>
    <t xml:space="preserve">2SF2UNITS      </t>
  </si>
  <si>
    <t>534 OAKWOOD AVE</t>
  </si>
  <si>
    <t xml:space="preserve">2SF L 2UG      </t>
  </si>
  <si>
    <t>528 OAKWOOD AVE</t>
  </si>
  <si>
    <t xml:space="preserve">2SF1UG2UNITS   </t>
  </si>
  <si>
    <t>172 OAKWOOD AVE</t>
  </si>
  <si>
    <t>518 OAKWOOD AVE</t>
  </si>
  <si>
    <t>514 OAKWOOD AVE</t>
  </si>
  <si>
    <t>512 OAKWOOD AVE</t>
  </si>
  <si>
    <t xml:space="preserve">2SF 2UNITS     </t>
  </si>
  <si>
    <t>500 OAKWOOD AVE</t>
  </si>
  <si>
    <t>453 WEBSTER AVE W</t>
  </si>
  <si>
    <t>511 OAKWOOD AVE</t>
  </si>
  <si>
    <t>517 OAKWOOD AVE</t>
  </si>
  <si>
    <t>521 OAKWOOD AVE</t>
  </si>
  <si>
    <t>523 OAKWOOD AVE</t>
  </si>
  <si>
    <t>527 OAKWOOD AVE</t>
  </si>
  <si>
    <t>531 OAKWOOD AVE</t>
  </si>
  <si>
    <t>537 OAKWOOD AVE</t>
  </si>
  <si>
    <t>541 OAKWOOD AVE</t>
  </si>
  <si>
    <t xml:space="preserve">2SF2UG 4UNITS  </t>
  </si>
  <si>
    <t>540 MAPLEWOOD AVE</t>
  </si>
  <si>
    <t>538 MAPLEWOOD AVE</t>
  </si>
  <si>
    <t>532 MAPLEWOOD AVE</t>
  </si>
  <si>
    <t>526 MAPLEWOOD AVE</t>
  </si>
  <si>
    <t>524 MAPLEWOOD AVE</t>
  </si>
  <si>
    <t>516 MAPLEWOOD AVE</t>
  </si>
  <si>
    <t>510 MAPLEWOOD AVE</t>
  </si>
  <si>
    <t>502 MAPLEWOOD AVE</t>
  </si>
  <si>
    <t>500 MAPLEWOOD AVE</t>
  </si>
  <si>
    <t>517 MAPLEWOOD AVE</t>
  </si>
  <si>
    <t>515 MAPLEWOOD AVE</t>
  </si>
  <si>
    <t>519 MAPLEWOOD AVE</t>
  </si>
  <si>
    <t>525 MAPLEWOOD AVE</t>
  </si>
  <si>
    <t>529 MAPLEWOOD AVE</t>
  </si>
  <si>
    <t>535 MAPLEWOOD AVE</t>
  </si>
  <si>
    <t>543 MAPLEWOOD AVE</t>
  </si>
  <si>
    <t>542 FAITOUTE AVE</t>
  </si>
  <si>
    <t xml:space="preserve">12B2UG         </t>
  </si>
  <si>
    <t>536 FAITOUTE AVE</t>
  </si>
  <si>
    <t>526 FAITOUTE AVE</t>
  </si>
  <si>
    <t>522 FAITOUTE AVE</t>
  </si>
  <si>
    <t>520 FAITOUTE AVE</t>
  </si>
  <si>
    <t>518 FAITOUTE AVE</t>
  </si>
  <si>
    <t>514 FAITOUTE AVE</t>
  </si>
  <si>
    <t>2.5SF3UG 2UNITS</t>
  </si>
  <si>
    <t>333 WEBSTER AVE W</t>
  </si>
  <si>
    <t>511 MYRTLE AVE</t>
  </si>
  <si>
    <t>515 MYRTLE AVE</t>
  </si>
  <si>
    <t>517 MYRTLE AVE</t>
  </si>
  <si>
    <t xml:space="preserve">2.5SF1UG2UNITS </t>
  </si>
  <si>
    <t>521 MYRTLE AVE</t>
  </si>
  <si>
    <t>523 MYRTLE AVE</t>
  </si>
  <si>
    <t>527 MYRTLE AVE</t>
  </si>
  <si>
    <t>529 MYRTLE AVE</t>
  </si>
  <si>
    <t>531 MYRTLE AVE</t>
  </si>
  <si>
    <t xml:space="preserve">1SB1AG         </t>
  </si>
  <si>
    <t>336 LINCOLN AVE W</t>
  </si>
  <si>
    <t xml:space="preserve">2.5SF2UG       </t>
  </si>
  <si>
    <t>334 LINCOLN AVE W</t>
  </si>
  <si>
    <t xml:space="preserve">2SF2UA         </t>
  </si>
  <si>
    <t>324 LINCOLN AVE W</t>
  </si>
  <si>
    <t>320 LINCOLN AVE W</t>
  </si>
  <si>
    <t>534 WILLOW AVE</t>
  </si>
  <si>
    <t>530 WILLOW AVE</t>
  </si>
  <si>
    <t>528 WILLOW AVE</t>
  </si>
  <si>
    <t>524 WILLOW AVE</t>
  </si>
  <si>
    <t>520 WILLOW AVE</t>
  </si>
  <si>
    <t>514 WILLOW AVE</t>
  </si>
  <si>
    <t xml:space="preserve">1SF2AG         </t>
  </si>
  <si>
    <t>510 WILLOW AVE</t>
  </si>
  <si>
    <t>500 WILLOW AVE</t>
  </si>
  <si>
    <t>325 WEBSTER AVE W</t>
  </si>
  <si>
    <t>329 WEBSTER AVE W</t>
  </si>
  <si>
    <t>315 WEBSTER AVE W</t>
  </si>
  <si>
    <t>511 WILLOW AVE</t>
  </si>
  <si>
    <t>513 WILLOW AVE</t>
  </si>
  <si>
    <t>517 WILLOW AVE</t>
  </si>
  <si>
    <t xml:space="preserve">2UG            </t>
  </si>
  <si>
    <t>521 WILLOW AVE</t>
  </si>
  <si>
    <t>525 WILLOW AVE</t>
  </si>
  <si>
    <t>529 WILLOW AVE</t>
  </si>
  <si>
    <t>533 WILLOW AVE</t>
  </si>
  <si>
    <t xml:space="preserve">2SF1UGSHED     </t>
  </si>
  <si>
    <t>314 LINCOLN AVE W</t>
  </si>
  <si>
    <t xml:space="preserve">2.5SF1UG POOL  </t>
  </si>
  <si>
    <t>308 LINCOLN AVE W</t>
  </si>
  <si>
    <t>304 LINCOLN AVE W</t>
  </si>
  <si>
    <t>300 LINCOLN AVE W</t>
  </si>
  <si>
    <t>532 ROOSEVELT ST</t>
  </si>
  <si>
    <t>526 ROOSEVELT ST</t>
  </si>
  <si>
    <t>522 ROOSEVELT ST</t>
  </si>
  <si>
    <t>516 ROOSEVELT ST</t>
  </si>
  <si>
    <t>512 ROOSEVELT ST</t>
  </si>
  <si>
    <t>510 ROOSEVELT STREET</t>
  </si>
  <si>
    <t>305 WEBSTER AVE W</t>
  </si>
  <si>
    <t xml:space="preserve">2SF 2AG        </t>
  </si>
  <si>
    <t>309 WEBSTER AVE W</t>
  </si>
  <si>
    <t>313 WEBSTER AVE W</t>
  </si>
  <si>
    <t>293 WEBSTER AVE W</t>
  </si>
  <si>
    <t>509 ROOSEVELT ST</t>
  </si>
  <si>
    <t>511 ROOSEVELT ST</t>
  </si>
  <si>
    <t>515 ROOSEVELT ST</t>
  </si>
  <si>
    <t>519 ROOSEVELT ST</t>
  </si>
  <si>
    <t>521 ROOSEVELT ST</t>
  </si>
  <si>
    <t>525 ROOSEVELT ST</t>
  </si>
  <si>
    <t>529 ROOSEVELT ST</t>
  </si>
  <si>
    <t>533 ROOSEVELT ST</t>
  </si>
  <si>
    <t xml:space="preserve">2SB1AG 2UNITS  </t>
  </si>
  <si>
    <t>294 LINCOLN AVE W</t>
  </si>
  <si>
    <t>290 LINCOLN AVE W</t>
  </si>
  <si>
    <t>284 LINCOLN AVE W</t>
  </si>
  <si>
    <t xml:space="preserve">1SF2UG         </t>
  </si>
  <si>
    <t>540 CHESTER AVE</t>
  </si>
  <si>
    <t>530 CHESTER AVE</t>
  </si>
  <si>
    <t>528 CHESTER AVE</t>
  </si>
  <si>
    <t>524 CHESTER AVE</t>
  </si>
  <si>
    <t>520 CHESTER AVE</t>
  </si>
  <si>
    <t>516 CHESTER AVE</t>
  </si>
  <si>
    <t>512 CHESTER AVE</t>
  </si>
  <si>
    <t>281 WEBSTER AVE W</t>
  </si>
  <si>
    <t xml:space="preserve">2SF1UG 2UNITS  </t>
  </si>
  <si>
    <t>285 WEBSTER AVE W</t>
  </si>
  <si>
    <t>289 WEBSTER AVE W</t>
  </si>
  <si>
    <t>629 WESTFIELD AVE W</t>
  </si>
  <si>
    <t>PART OF GAS STA</t>
  </si>
  <si>
    <t>B-3</t>
  </si>
  <si>
    <t>106 GROVE ST</t>
  </si>
  <si>
    <t xml:space="preserve">1SFRAG         </t>
  </si>
  <si>
    <t>110 GROVE ST</t>
  </si>
  <si>
    <t>114 GROVE ST</t>
  </si>
  <si>
    <t>118 GROVE ST</t>
  </si>
  <si>
    <t>128 GROVE ST</t>
  </si>
  <si>
    <t>31 GROVE ST</t>
  </si>
  <si>
    <t xml:space="preserve">2SFL1UG        </t>
  </si>
  <si>
    <t>134-136 GROVE ST</t>
  </si>
  <si>
    <t>109 GROVE STREET</t>
  </si>
  <si>
    <t xml:space="preserve">2SV 1BIG 2     </t>
  </si>
  <si>
    <t>119 GROVE ST</t>
  </si>
  <si>
    <t>630 WESTFIELD AVE W</t>
  </si>
  <si>
    <t xml:space="preserve">STORAGE        </t>
  </si>
  <si>
    <t>L2</t>
  </si>
  <si>
    <t>222 VALLEY ROAD</t>
  </si>
  <si>
    <t xml:space="preserve">1SCB           </t>
  </si>
  <si>
    <t>I</t>
  </si>
  <si>
    <t>116-142 VALLEY ROAD</t>
  </si>
  <si>
    <t xml:space="preserve">1&amp;2S IND BLDGS </t>
  </si>
  <si>
    <t>112 VALLEY ROAD</t>
  </si>
  <si>
    <t xml:space="preserve">1S CB BLDG     </t>
  </si>
  <si>
    <t>108 VALLEY ROAD</t>
  </si>
  <si>
    <t>106 VALLEY ROAD</t>
  </si>
  <si>
    <t xml:space="preserve">1.5SFL1UG      </t>
  </si>
  <si>
    <t>605 WESTFIELD AVE W</t>
  </si>
  <si>
    <t xml:space="preserve">2.5SFL2UNITS   </t>
  </si>
  <si>
    <t>607 WESTFIELD AVE W</t>
  </si>
  <si>
    <t>609 WESTFIELD AVE W</t>
  </si>
  <si>
    <t>611-613 WESTFIELD AVE W</t>
  </si>
  <si>
    <t xml:space="preserve">2SB2UNITS      </t>
  </si>
  <si>
    <t>615 W. WESTFIELD AVE</t>
  </si>
  <si>
    <t xml:space="preserve">1SCBB          </t>
  </si>
  <si>
    <t>123 GROVE STREET</t>
  </si>
  <si>
    <t xml:space="preserve">2SV 2 1BIG     </t>
  </si>
  <si>
    <t>127 GROVE ST</t>
  </si>
  <si>
    <t xml:space="preserve">2SV 2 2BIG     </t>
  </si>
  <si>
    <t>131 GROVE STREET</t>
  </si>
  <si>
    <t>135 GROVE STREET</t>
  </si>
  <si>
    <t>565 WESTFIELD AVE W</t>
  </si>
  <si>
    <t xml:space="preserve">1SB STORE 7=11 </t>
  </si>
  <si>
    <t>111 VALLEY ROAD</t>
  </si>
  <si>
    <t>R-3</t>
  </si>
  <si>
    <t>115 VALLEY ROAD</t>
  </si>
  <si>
    <t>119 VALLEY ROAD</t>
  </si>
  <si>
    <t xml:space="preserve">2.5SF2UNITS    </t>
  </si>
  <si>
    <t>118 JEROME ST</t>
  </si>
  <si>
    <t>123 VALLEY ROAD</t>
  </si>
  <si>
    <t>125 VALLEY ROAD</t>
  </si>
  <si>
    <t>129 VALLEY ROAD</t>
  </si>
  <si>
    <t>145 VALLEY ROAD</t>
  </si>
  <si>
    <t>201 VALLEY ROAD</t>
  </si>
  <si>
    <t>203 VALLEY ROAD</t>
  </si>
  <si>
    <t>211 VALLEY ROAD</t>
  </si>
  <si>
    <t>213-219 VALLEY ROAD</t>
  </si>
  <si>
    <t>570 WEBSTER AVE W</t>
  </si>
  <si>
    <t xml:space="preserve">2SF12UNITS     </t>
  </si>
  <si>
    <t>172 JEROME ST</t>
  </si>
  <si>
    <t>170 JEROME ST</t>
  </si>
  <si>
    <t>160 JEROME ST</t>
  </si>
  <si>
    <t>154 JEROME ST</t>
  </si>
  <si>
    <t>150 JEROME ST</t>
  </si>
  <si>
    <t>146 JEROME ST</t>
  </si>
  <si>
    <t>140 JEROME ST</t>
  </si>
  <si>
    <t>138 JEROME ST</t>
  </si>
  <si>
    <t>132 JEROME ST</t>
  </si>
  <si>
    <t>128 JEROME ST</t>
  </si>
  <si>
    <t xml:space="preserve">2SF 2 2BIG     </t>
  </si>
  <si>
    <t>114 JEROME ST</t>
  </si>
  <si>
    <t>110 JEROME ST</t>
  </si>
  <si>
    <t>563 WESTFIELD AVE W</t>
  </si>
  <si>
    <t xml:space="preserve">2.5SF          </t>
  </si>
  <si>
    <t>547 WESTFIELD AVE W</t>
  </si>
  <si>
    <t xml:space="preserve">2SBSTORE       </t>
  </si>
  <si>
    <t>531 WESTFIELD AVE W</t>
  </si>
  <si>
    <t>2SF11BLDGS275UN</t>
  </si>
  <si>
    <t>542 WEBSTER AVE W</t>
  </si>
  <si>
    <t>538 WEBSTER AVE W</t>
  </si>
  <si>
    <t>534 WEBSTER AVE W</t>
  </si>
  <si>
    <t>530 WEBSTER AVE W</t>
  </si>
  <si>
    <t>526 WEBSTER AVE W</t>
  </si>
  <si>
    <t>522 WEBSTER AVE W</t>
  </si>
  <si>
    <t>516 WEBSTER AVE W</t>
  </si>
  <si>
    <t>178 BRIDGE ST</t>
  </si>
  <si>
    <t xml:space="preserve">2SF F          </t>
  </si>
  <si>
    <t>174 BRIDGE ST</t>
  </si>
  <si>
    <t>170 BRIDGE ST</t>
  </si>
  <si>
    <t>166 BRIDGE ST</t>
  </si>
  <si>
    <t xml:space="preserve">2SFFPOOL       </t>
  </si>
  <si>
    <t>160 BRIDGE ST</t>
  </si>
  <si>
    <t>156 BRIDGE ST</t>
  </si>
  <si>
    <t>152 BRIDGE ST</t>
  </si>
  <si>
    <t>148 BRIDGE ST</t>
  </si>
  <si>
    <t>144 BRIDGE ST</t>
  </si>
  <si>
    <t>136 BRIDGE ST</t>
  </si>
  <si>
    <t xml:space="preserve">1.5SF1UG/SHED  </t>
  </si>
  <si>
    <t>132 BRIDGE ST</t>
  </si>
  <si>
    <t>128 BRIDGE ST</t>
  </si>
  <si>
    <t>124 BRIDGE ST</t>
  </si>
  <si>
    <t>120 BRIDGE ST</t>
  </si>
  <si>
    <t xml:space="preserve">3SF3UG 2UNITS  </t>
  </si>
  <si>
    <t>118 BRIDGE ST</t>
  </si>
  <si>
    <t>116 BRIDGE ST</t>
  </si>
  <si>
    <t xml:space="preserve">2.5SF 3UNITS   </t>
  </si>
  <si>
    <t>521 W WESTFIELD AVE</t>
  </si>
  <si>
    <t xml:space="preserve">1S SS          </t>
  </si>
  <si>
    <t>511 WESTFIELD AVE W</t>
  </si>
  <si>
    <t xml:space="preserve">2SF STORE      </t>
  </si>
  <si>
    <t>513 WESTFIELD AVE W</t>
  </si>
  <si>
    <t xml:space="preserve">1SCB STORE     </t>
  </si>
  <si>
    <t>535 WESTFIELD AVE W</t>
  </si>
  <si>
    <t>541 WESTFIELD AVE W</t>
  </si>
  <si>
    <t>545 WESTFIELD AVE W</t>
  </si>
  <si>
    <t xml:space="preserve">1SBCAFE        </t>
  </si>
  <si>
    <t>501 WESTFIELD AVE, WEST</t>
  </si>
  <si>
    <t xml:space="preserve">2SF 1UG        </t>
  </si>
  <si>
    <t>503 WESTFIELD AVE, WEST</t>
  </si>
  <si>
    <t>111 BRIDGE ST</t>
  </si>
  <si>
    <t>113 BRIDGE ST</t>
  </si>
  <si>
    <t>119 BRIDGE ST</t>
  </si>
  <si>
    <t>123 BRIDGE ST</t>
  </si>
  <si>
    <t>125 BRIDGE ST</t>
  </si>
  <si>
    <t>127 BRIDGE ST</t>
  </si>
  <si>
    <t>131 BRIDGE ST</t>
  </si>
  <si>
    <t xml:space="preserve">2.5SF2UG2UNITS </t>
  </si>
  <si>
    <t>135 BRIDGE ST</t>
  </si>
  <si>
    <t>137 BRIDGE ST</t>
  </si>
  <si>
    <t>143 BRIDGE ST</t>
  </si>
  <si>
    <t>147 BRIDGE ST</t>
  </si>
  <si>
    <t>151 BRIDGE ST</t>
  </si>
  <si>
    <t>155 BRIDGE ST</t>
  </si>
  <si>
    <t>159 BRIDGE ST</t>
  </si>
  <si>
    <t>165 BRIDGE ST</t>
  </si>
  <si>
    <t>169 BRIDGE ST</t>
  </si>
  <si>
    <t>173 BRIDGE ST</t>
  </si>
  <si>
    <t>177 BRIDGE ST</t>
  </si>
  <si>
    <t>510 WEBSTER AVE W</t>
  </si>
  <si>
    <t>504 WEBSTER AVE W</t>
  </si>
  <si>
    <t>502 WEBSTER AVE W</t>
  </si>
  <si>
    <t>460 AMSTERDAM AVE</t>
  </si>
  <si>
    <t>456 AMSTERDAM AVE</t>
  </si>
  <si>
    <t>450 AMSTERDAM AVE</t>
  </si>
  <si>
    <t>448 AMSTERDAM AVE</t>
  </si>
  <si>
    <t>444 AMSTERDAM AVE</t>
  </si>
  <si>
    <t>440 AMSTERDAM AVE</t>
  </si>
  <si>
    <t>436 AMSTERDAM AVE</t>
  </si>
  <si>
    <t>432 AMSTERDAM AVE</t>
  </si>
  <si>
    <t>428 AMSTERDAM AVE</t>
  </si>
  <si>
    <t>424 AMSTERDAM AVE</t>
  </si>
  <si>
    <t>420 AMSTERDAM AVE</t>
  </si>
  <si>
    <t>LOT 37</t>
  </si>
  <si>
    <t>408 AMSTERDAM AVE</t>
  </si>
  <si>
    <t>501 SEATON AVE</t>
  </si>
  <si>
    <t>505 SEATON AVE</t>
  </si>
  <si>
    <t>511 SEATON AVE</t>
  </si>
  <si>
    <t>431 SEATON AVE</t>
  </si>
  <si>
    <t>411 AMSTERDAM AVE</t>
  </si>
  <si>
    <t>415 AMSTERDAM AVE</t>
  </si>
  <si>
    <t>417 AMSTERDAM AVE</t>
  </si>
  <si>
    <t>421 AMSTERDAM AVE</t>
  </si>
  <si>
    <t>425 AMSTERDAM AVE</t>
  </si>
  <si>
    <t>429 AMSTERDAM AVE</t>
  </si>
  <si>
    <t>435 AMSTERDAM AVE</t>
  </si>
  <si>
    <t>439 AMSTERDAM AVE</t>
  </si>
  <si>
    <t>445 AMSTERDAM AVE</t>
  </si>
  <si>
    <t>449 AMSTERDAM AVE</t>
  </si>
  <si>
    <t>451 AMSTERDAM AVE</t>
  </si>
  <si>
    <t>455 AMSTERDAM AVE</t>
  </si>
  <si>
    <t>459 AMSTERDAM AVE</t>
  </si>
  <si>
    <t>432 WEBSTER AVE W</t>
  </si>
  <si>
    <t>460 MAPLEWOOD AVE</t>
  </si>
  <si>
    <t>426 WEBSTER AVE W</t>
  </si>
  <si>
    <t>454 MAPLEWOOD AVE</t>
  </si>
  <si>
    <t>356 MAPLEWOOD AVE</t>
  </si>
  <si>
    <t xml:space="preserve">2SF2BIG L POOL </t>
  </si>
  <si>
    <t>452 MAPLEWOOD AVE</t>
  </si>
  <si>
    <t>448 MAPLEWOOD AVE</t>
  </si>
  <si>
    <t>434 MAPLEWOOD AVE</t>
  </si>
  <si>
    <t>430 MAPLEWOOD AVE</t>
  </si>
  <si>
    <t>426 MAPLEWOOD AVE</t>
  </si>
  <si>
    <t>422 MAPLEWOOD AVE</t>
  </si>
  <si>
    <t>309 MAPLEWOOD AVE</t>
  </si>
  <si>
    <t>414 MAPLEWOOD AVE</t>
  </si>
  <si>
    <t xml:space="preserve">2SF-2-2BIG     </t>
  </si>
  <si>
    <t>408 MAPLEWOOD AVE</t>
  </si>
  <si>
    <t>406 MAPLEWOOD AVE</t>
  </si>
  <si>
    <t>404 MAPLEWOOD AVE</t>
  </si>
  <si>
    <t>429 SEATON AVE</t>
  </si>
  <si>
    <t>413 MAPLEWOOD AVE</t>
  </si>
  <si>
    <t>417 MAPLEWOOD AVE</t>
  </si>
  <si>
    <t xml:space="preserve">1.5SF1UGPOOL   </t>
  </si>
  <si>
    <t>421 MAPLEWOOD AVE</t>
  </si>
  <si>
    <t>427 MAPLEWOOD AVE</t>
  </si>
  <si>
    <t>429 MAPLEWOOD AVE</t>
  </si>
  <si>
    <t>435 MAPLEWOOD AVE</t>
  </si>
  <si>
    <t>437 MAPLEWOOD AVE</t>
  </si>
  <si>
    <t>451 MAPLEWOOD AVE</t>
  </si>
  <si>
    <t>441 MAPLEWOOD AVE</t>
  </si>
  <si>
    <t>359 MAPLEWOOD AVE</t>
  </si>
  <si>
    <t>410 WEBSTER AVE W</t>
  </si>
  <si>
    <t>446 FAITOUTE AVE</t>
  </si>
  <si>
    <t>R-2</t>
  </si>
  <si>
    <t>442 FAITOUTE AVE</t>
  </si>
  <si>
    <t>438 FAITOUTE AVE</t>
  </si>
  <si>
    <t>432 FAITOUTE AVE</t>
  </si>
  <si>
    <t>428 FAITOUTE AVE</t>
  </si>
  <si>
    <t>426 FAITOUTE AVE</t>
  </si>
  <si>
    <t>422 FAITOUTE AVE</t>
  </si>
  <si>
    <t>420 FAITOUTE AVE</t>
  </si>
  <si>
    <t>416 FAITOUTE AVE</t>
  </si>
  <si>
    <t xml:space="preserve">2SB4AG 4UNITS  </t>
  </si>
  <si>
    <t>408 FAITOUTE AVE</t>
  </si>
  <si>
    <t xml:space="preserve">2SB2AG 2UNITS  </t>
  </si>
  <si>
    <t>400 FAITOUTE AVE</t>
  </si>
  <si>
    <t xml:space="preserve">2SBFUNHOME     </t>
  </si>
  <si>
    <t>1 &amp; 23</t>
  </si>
  <si>
    <t>B-1</t>
  </si>
  <si>
    <t>444 SEATON AVE</t>
  </si>
  <si>
    <t>442 SEATON AVE</t>
  </si>
  <si>
    <t>436 SEATON AVE</t>
  </si>
  <si>
    <t xml:space="preserve">RECORD ONLY    </t>
  </si>
  <si>
    <t xml:space="preserve">CONDO 35.85%CE </t>
  </si>
  <si>
    <t>438 SEATON AVE</t>
  </si>
  <si>
    <t xml:space="preserve">CONDO 28.30%CE </t>
  </si>
  <si>
    <t>440 SEATON AVE</t>
  </si>
  <si>
    <t>430 SEATON AVE</t>
  </si>
  <si>
    <t>426-428 SEATON AVE</t>
  </si>
  <si>
    <t xml:space="preserve">2SF4UNITS      </t>
  </si>
  <si>
    <t>420 SEATON AVE</t>
  </si>
  <si>
    <t>416 SEATON AVE</t>
  </si>
  <si>
    <t>414 SEATON AVE</t>
  </si>
  <si>
    <t>410 SEATON AVE</t>
  </si>
  <si>
    <t>408 SEATON AVE</t>
  </si>
  <si>
    <t>400 SEATON AVE</t>
  </si>
  <si>
    <t xml:space="preserve">2SF2UNITSCAFE  </t>
  </si>
  <si>
    <t>435 WESTFIELD AVE W</t>
  </si>
  <si>
    <t>BILLBOARD</t>
  </si>
  <si>
    <t xml:space="preserve">BILLBOARD      </t>
  </si>
  <si>
    <t>622 WESTFIELD AVE W</t>
  </si>
  <si>
    <t>600-610 WEST WESTFIELD</t>
  </si>
  <si>
    <t xml:space="preserve">1SCB REST      </t>
  </si>
  <si>
    <t>570 WESTFIELD AVE W</t>
  </si>
  <si>
    <t xml:space="preserve">1SCBA          </t>
  </si>
  <si>
    <t>568 WESTFIELD AVE W</t>
  </si>
  <si>
    <t xml:space="preserve">1SSSBA         </t>
  </si>
  <si>
    <t>552 WESTFIELD AVE W</t>
  </si>
  <si>
    <t>524-540 WESTFIELD AVE  W</t>
  </si>
  <si>
    <t xml:space="preserve">1SCB 4 BLDGS   </t>
  </si>
  <si>
    <t>450 WESTFIELD AVE W</t>
  </si>
  <si>
    <t xml:space="preserve">2SBB           </t>
  </si>
  <si>
    <t>108-112 FAITOUTE AVE</t>
  </si>
  <si>
    <t xml:space="preserve">2S MORTON      </t>
  </si>
  <si>
    <t>112 FAITOUTE AVE</t>
  </si>
  <si>
    <t>110 FAITOUTE AVE</t>
  </si>
  <si>
    <t>108 FAITOUTE AVENUE</t>
  </si>
  <si>
    <t xml:space="preserve">2.5SF 2UNITS   </t>
  </si>
  <si>
    <t>405 WESTFIELD AVE W</t>
  </si>
  <si>
    <t xml:space="preserve">1SCBSTORE      </t>
  </si>
  <si>
    <t>353 SEATON AVE</t>
  </si>
  <si>
    <t xml:space="preserve">2SF2UNITSSTORE </t>
  </si>
  <si>
    <t>411 FAITOUTE AVE</t>
  </si>
  <si>
    <t>413 FAITOUTE AVE</t>
  </si>
  <si>
    <t>415 FAITOUTE AVE</t>
  </si>
  <si>
    <t>417 FAITOUTE AVE</t>
  </si>
  <si>
    <t>419 FAITOUTE AVE</t>
  </si>
  <si>
    <t xml:space="preserve">3SF3UNITS      </t>
  </si>
  <si>
    <t>423 FAITOUTE AVE</t>
  </si>
  <si>
    <t>427 FAITOUTE AVE</t>
  </si>
  <si>
    <t>429 FAITOUTE AVE</t>
  </si>
  <si>
    <t>435 FAITOUTE AVE</t>
  </si>
  <si>
    <t>439 FAITOUTE AVE</t>
  </si>
  <si>
    <t>445 FAITOUTE AVE</t>
  </si>
  <si>
    <t>447 FAITOUTE AVE</t>
  </si>
  <si>
    <t>400 WEBSTER AVE W</t>
  </si>
  <si>
    <t>442 MYRTLE AVE</t>
  </si>
  <si>
    <t>438 MYRTLE AVE</t>
  </si>
  <si>
    <t>434 MYRTLE AVE</t>
  </si>
  <si>
    <t>430 MYRTLE AVE</t>
  </si>
  <si>
    <t>426 MYRTLE AVE</t>
  </si>
  <si>
    <t>422 MYRTLE AVE</t>
  </si>
  <si>
    <t>418 MYRTLE AVE</t>
  </si>
  <si>
    <t>414 MYRTLE AVE</t>
  </si>
  <si>
    <t>412 MYRTLE AVE</t>
  </si>
  <si>
    <t>410 MYRTLE AVE</t>
  </si>
  <si>
    <t>408 MYRTLE AVE</t>
  </si>
  <si>
    <t>341 SEATON AVE</t>
  </si>
  <si>
    <t>343 SEATON AVE</t>
  </si>
  <si>
    <t>345 SEATON AVE</t>
  </si>
  <si>
    <t>351 SEATON AVE</t>
  </si>
  <si>
    <t>333 SEATON AVE</t>
  </si>
  <si>
    <t>415 MYRTLE AVE</t>
  </si>
  <si>
    <t>413 MYRTLE AVE</t>
  </si>
  <si>
    <t>417 MYRTLE AVE</t>
  </si>
  <si>
    <t>421 MYRTLE AVE</t>
  </si>
  <si>
    <t>425 MYRTLE AVE</t>
  </si>
  <si>
    <t>429 MYRTLE AVE</t>
  </si>
  <si>
    <t>435 MYRTLE AVE</t>
  </si>
  <si>
    <t>439 MYRTLE AVE</t>
  </si>
  <si>
    <t>443 MYRTLE AVE</t>
  </si>
  <si>
    <t>332 WEBSTER AVE W</t>
  </si>
  <si>
    <t>328 WEST WEBSTER AVE</t>
  </si>
  <si>
    <t xml:space="preserve">2.5SB2AG2UNITS </t>
  </si>
  <si>
    <t>444 WILLOW AVE</t>
  </si>
  <si>
    <t>440 WILLOW AVE</t>
  </si>
  <si>
    <t>438 WILLOW AVE</t>
  </si>
  <si>
    <t>432 WILLOW AVE</t>
  </si>
  <si>
    <t>430 WILLOW AVE</t>
  </si>
  <si>
    <t>426 WILLOW AVE</t>
  </si>
  <si>
    <t>420 WILLOW AVE</t>
  </si>
  <si>
    <t>418 WILLOW AVE</t>
  </si>
  <si>
    <t>412 WILLOW AVE</t>
  </si>
  <si>
    <t xml:space="preserve">2SF3UG2UNITS   </t>
  </si>
  <si>
    <t>410 WILLOW AVE</t>
  </si>
  <si>
    <t>321 SEATON AVE</t>
  </si>
  <si>
    <t>325 SEATON AVE</t>
  </si>
  <si>
    <t>329 SEATON AVE</t>
  </si>
  <si>
    <t xml:space="preserve">3SF2AG2UNITS   </t>
  </si>
  <si>
    <t>315 SEATON AVE</t>
  </si>
  <si>
    <t>409 WILLOW AVE</t>
  </si>
  <si>
    <t>415 WILLOW AVE</t>
  </si>
  <si>
    <t>419 WILLOW AVE</t>
  </si>
  <si>
    <t>423 WILLOW AVE</t>
  </si>
  <si>
    <t>427 WILLOW AVE</t>
  </si>
  <si>
    <t>435 WILLOW AVE</t>
  </si>
  <si>
    <t>2SF2BIG 2 2UNIT</t>
  </si>
  <si>
    <t>441 WILLOW AVE</t>
  </si>
  <si>
    <t>314 WEBSTER AVE W</t>
  </si>
  <si>
    <t xml:space="preserve">2SFSTORE       </t>
  </si>
  <si>
    <t>312 WEBSTER AVE W</t>
  </si>
  <si>
    <t>310 WEBSTER AVE W</t>
  </si>
  <si>
    <t>306 WEBSTER AVE W</t>
  </si>
  <si>
    <t>302 WEBSTER AVE W</t>
  </si>
  <si>
    <t>300 WEBSTER AVE W</t>
  </si>
  <si>
    <t>434 ROOSEVELT ST</t>
  </si>
  <si>
    <t>428 ROOSEVELT ST</t>
  </si>
  <si>
    <t>422 ROOSEVELT ST</t>
  </si>
  <si>
    <t>416 ROOSEVELT ST</t>
  </si>
  <si>
    <t>414 ROOSEVELT ST</t>
  </si>
  <si>
    <t>412 ROOSEVELT ST</t>
  </si>
  <si>
    <t>408 ROOSEVELT ST</t>
  </si>
  <si>
    <t>303 SEATON AVE</t>
  </si>
  <si>
    <t>309 SEATON AVE</t>
  </si>
  <si>
    <t>311 SEATON AVE</t>
  </si>
  <si>
    <t>291 SEATON AVE</t>
  </si>
  <si>
    <t>411 ROOSEVELT ST</t>
  </si>
  <si>
    <t>417 ROOSEVELT ST</t>
  </si>
  <si>
    <t>421 ROOSEVELT ST</t>
  </si>
  <si>
    <t>425 ROOSEVELT ST</t>
  </si>
  <si>
    <t>431 ROOSEVELT ST</t>
  </si>
  <si>
    <t>435 ROOSEVELT ST</t>
  </si>
  <si>
    <t>294 W. WEBSTER AVE</t>
  </si>
  <si>
    <t>292 WEBSTER AVE W</t>
  </si>
  <si>
    <t>288 WEBSTER AVE W</t>
  </si>
  <si>
    <t>284 WEBSTER AVE W</t>
  </si>
  <si>
    <t>280 WEBSTER AVE W</t>
  </si>
  <si>
    <t>430 CHESTER AVE</t>
  </si>
  <si>
    <t xml:space="preserve">2SFSHED2UNITS  </t>
  </si>
  <si>
    <t>426 CHESTER AVE</t>
  </si>
  <si>
    <t>420 CHESTER AVE</t>
  </si>
  <si>
    <t>416 CHESTER AVE</t>
  </si>
  <si>
    <t>412 CHESTER AVE</t>
  </si>
  <si>
    <t>408 CHESTER AVE</t>
  </si>
  <si>
    <t>400 CHESTER AVE</t>
  </si>
  <si>
    <t>285 SEATON AVE</t>
  </si>
  <si>
    <t>287 SEATON AVE</t>
  </si>
  <si>
    <t>323 FAITOUTE AVE</t>
  </si>
  <si>
    <t xml:space="preserve">2SF1AG4UNITS   </t>
  </si>
  <si>
    <t>356 SEATON AVE</t>
  </si>
  <si>
    <t>352 SEATON AVE</t>
  </si>
  <si>
    <t>348 SEATON AVE</t>
  </si>
  <si>
    <t>344 SEATON AVE</t>
  </si>
  <si>
    <t>340 SEATON AVE</t>
  </si>
  <si>
    <t>336 SEATON AVE</t>
  </si>
  <si>
    <t>330 SEATON AVE</t>
  </si>
  <si>
    <t>328 SEATON AVE</t>
  </si>
  <si>
    <t>326 SEATON AVE</t>
  </si>
  <si>
    <t>320 SEATON AVE</t>
  </si>
  <si>
    <t>316 SEATON AVE</t>
  </si>
  <si>
    <t>310 SEATON AVE</t>
  </si>
  <si>
    <t>308 SEATON AVE</t>
  </si>
  <si>
    <t>304 SEATON AVE</t>
  </si>
  <si>
    <t>302 SEATON AVE</t>
  </si>
  <si>
    <t>294 SEATON AVE</t>
  </si>
  <si>
    <t xml:space="preserve">2SF 4UNITS     </t>
  </si>
  <si>
    <t>LOT 2</t>
  </si>
  <si>
    <t>290 SEATON AVE</t>
  </si>
  <si>
    <t>284 SEATON AVE</t>
  </si>
  <si>
    <t>280 SEATON AVE</t>
  </si>
  <si>
    <t>276 SEATON AVE</t>
  </si>
  <si>
    <t>272 SEATON AVE</t>
  </si>
  <si>
    <t>268 SEATON AVE</t>
  </si>
  <si>
    <t>266 SEATON AVE</t>
  </si>
  <si>
    <t>264 SEATON AVE</t>
  </si>
  <si>
    <t>347-351 CLAY AVE W</t>
  </si>
  <si>
    <t xml:space="preserve">14U+COMMERCIAL </t>
  </si>
  <si>
    <t>343 CLAY AVE W</t>
  </si>
  <si>
    <t>337 CLAY AVE W</t>
  </si>
  <si>
    <t xml:space="preserve">2SB5UNITS      </t>
  </si>
  <si>
    <t>333 CLAY AVE W</t>
  </si>
  <si>
    <t>329 CLAY AVE W</t>
  </si>
  <si>
    <t>325 CLAY AVE W</t>
  </si>
  <si>
    <t>323 CLAY AVE W</t>
  </si>
  <si>
    <t xml:space="preserve">2SF9UNITS      </t>
  </si>
  <si>
    <t>315 CLAY AVE W</t>
  </si>
  <si>
    <t xml:space="preserve">1SF3UG         </t>
  </si>
  <si>
    <t>313 CLAY AVE W</t>
  </si>
  <si>
    <t xml:space="preserve">2SF4UG4UNITS   </t>
  </si>
  <si>
    <t>311 CLAY AVE W</t>
  </si>
  <si>
    <t>307 CLAY AVE W</t>
  </si>
  <si>
    <t>301 W CLAY AVE</t>
  </si>
  <si>
    <t>2.5SF2UNITSDELI</t>
  </si>
  <si>
    <t>305 CLAY AVE W</t>
  </si>
  <si>
    <t>291 CLAY AVE W</t>
  </si>
  <si>
    <t>289 CLAY AVE W</t>
  </si>
  <si>
    <t xml:space="preserve">1SCB2UNITS     </t>
  </si>
  <si>
    <t>277 CLAY AVE W</t>
  </si>
  <si>
    <t>275 CLAY AVE W</t>
  </si>
  <si>
    <t>269 CLAY AVE W</t>
  </si>
  <si>
    <t>267 CLAY AVE W</t>
  </si>
  <si>
    <t>265 CLAY AVE W</t>
  </si>
  <si>
    <t>263 CLAY AVE W</t>
  </si>
  <si>
    <t>261 CLAY AVE W</t>
  </si>
  <si>
    <t>361 WEST WESTFIELD</t>
  </si>
  <si>
    <t>2SF-STORE 2UNIT</t>
  </si>
  <si>
    <t>354 CLAY AVE W</t>
  </si>
  <si>
    <t xml:space="preserve">2SB 2AG 2UNITS </t>
  </si>
  <si>
    <t>357 WESTFIELD AVE W</t>
  </si>
  <si>
    <t>322 CLAY AVE W</t>
  </si>
  <si>
    <t>318 CLAY AVE W</t>
  </si>
  <si>
    <t>316 CLAY AVE W</t>
  </si>
  <si>
    <t>312 CLAY AVE W</t>
  </si>
  <si>
    <t>310 CLAY AVE W</t>
  </si>
  <si>
    <t>308 CLAY AVE W</t>
  </si>
  <si>
    <t>304 CLAY AVE W</t>
  </si>
  <si>
    <t xml:space="preserve">3SF            </t>
  </si>
  <si>
    <t>126 ROOSEVELT ST</t>
  </si>
  <si>
    <t>124 ROOSEVELT ST</t>
  </si>
  <si>
    <t>122 ROOSEVELT ST</t>
  </si>
  <si>
    <t>118 ROOSEVELT ST</t>
  </si>
  <si>
    <t xml:space="preserve">2.5SFSHED      </t>
  </si>
  <si>
    <t>116 ROOSEVELT ST</t>
  </si>
  <si>
    <t>112 ROOSEVELT ST</t>
  </si>
  <si>
    <t>108 ROOSEVELT ST</t>
  </si>
  <si>
    <t>257 WESTFIELD AVE W</t>
  </si>
  <si>
    <t xml:space="preserve">2SCBSTORE      </t>
  </si>
  <si>
    <t>305 WESTFIELD AVE W</t>
  </si>
  <si>
    <t>307 WESTFIELD AVE W</t>
  </si>
  <si>
    <t>311-313 WESTFIELD AVE W</t>
  </si>
  <si>
    <t xml:space="preserve">2SB2UG4UNITS   </t>
  </si>
  <si>
    <t>105 ROOSEVELT ST</t>
  </si>
  <si>
    <t>111 ROOSEVELT ST</t>
  </si>
  <si>
    <t xml:space="preserve">3SF2UG4UNITS   </t>
  </si>
  <si>
    <t>115 ROOSEVELT ST</t>
  </si>
  <si>
    <t>119 ROOSEVELT ST</t>
  </si>
  <si>
    <t>123 ROOSEVELT ST</t>
  </si>
  <si>
    <t xml:space="preserve">3SF2UG2UNITS   </t>
  </si>
  <si>
    <t>129 ROOSEVELT ST</t>
  </si>
  <si>
    <t xml:space="preserve">2.5SF3UG2UNITS </t>
  </si>
  <si>
    <t>296 CLAY AVE W</t>
  </si>
  <si>
    <t>292 CLAY AVE W</t>
  </si>
  <si>
    <t>290 CLAY AVE W</t>
  </si>
  <si>
    <t>286 CLAY AVE W</t>
  </si>
  <si>
    <t>2.5SF1S2UG2UNIT</t>
  </si>
  <si>
    <t>136 COLUMBUS PLACE</t>
  </si>
  <si>
    <t>130 COLUMBUS PLACE</t>
  </si>
  <si>
    <t xml:space="preserve">1.5SF1UGSHED   </t>
  </si>
  <si>
    <t>126 COLUMBUS PLACE</t>
  </si>
  <si>
    <t xml:space="preserve">3SF4UNITS      </t>
  </si>
  <si>
    <t>122 COLUMBUS PLACE</t>
  </si>
  <si>
    <t>120 COLUMBUS PLACE</t>
  </si>
  <si>
    <t>118 COLUMBUS PLACE</t>
  </si>
  <si>
    <t>114 COLUMBUS PLACE</t>
  </si>
  <si>
    <t>112 COLUMBUS PLACE</t>
  </si>
  <si>
    <t xml:space="preserve">3SF UG 2UNITS  </t>
  </si>
  <si>
    <t>108 COLUMBUS PLACE</t>
  </si>
  <si>
    <t>241 WESTFIELD AVE W</t>
  </si>
  <si>
    <t>2.5SFSHED2UNITS</t>
  </si>
  <si>
    <t>245 WESTFIELD AVE W</t>
  </si>
  <si>
    <t xml:space="preserve">3SF 2UNITS     </t>
  </si>
  <si>
    <t>247 WESTFIELD AVE W</t>
  </si>
  <si>
    <t>253 W WESTFIELD AVENUE</t>
  </si>
  <si>
    <t xml:space="preserve">2SFSTORE1UNIT  </t>
  </si>
  <si>
    <t>229 WESTFIELD AVE W</t>
  </si>
  <si>
    <t xml:space="preserve">2SF 3UNITS     </t>
  </si>
  <si>
    <t>233 WESTFIELD AVE W</t>
  </si>
  <si>
    <t xml:space="preserve">3SSSTORE3UNITS </t>
  </si>
  <si>
    <t>107 COLUMBUS PLACE</t>
  </si>
  <si>
    <t>109 COLUMBUS PLACE</t>
  </si>
  <si>
    <t>111 COLUMBUS PLACE</t>
  </si>
  <si>
    <t xml:space="preserve">3SS3UNITS      </t>
  </si>
  <si>
    <t>113 COLUMBUS PL</t>
  </si>
  <si>
    <t>115 COLUMBUS PL</t>
  </si>
  <si>
    <t xml:space="preserve">3SB3UNITS      </t>
  </si>
  <si>
    <t>117 COLUMBUS PLACE</t>
  </si>
  <si>
    <t>119 COLUMBUS PLACE</t>
  </si>
  <si>
    <t>123 COLUMBUS PLACE</t>
  </si>
  <si>
    <t>125 COLUMBUS PLACE</t>
  </si>
  <si>
    <t>129 COLUMBUS PLACE</t>
  </si>
  <si>
    <t>135 COLUMBUS PLACE</t>
  </si>
  <si>
    <t>137 COLUMBUS PLACE</t>
  </si>
  <si>
    <t>139 COLUMBUS PLACE</t>
  </si>
  <si>
    <t>276 CLAY AVE, WEST</t>
  </si>
  <si>
    <t>274 CLAY AVE W</t>
  </si>
  <si>
    <t>264 CLAY AVE WEST</t>
  </si>
  <si>
    <t>262 CLAY AVE WEST</t>
  </si>
  <si>
    <t>260 CLAY AVE WEST</t>
  </si>
  <si>
    <t>134 HAWTHORNE ST</t>
  </si>
  <si>
    <t>258 CLAY AVE W</t>
  </si>
  <si>
    <t>256 CLAY AVE W</t>
  </si>
  <si>
    <t>254 CLAY AVE W</t>
  </si>
  <si>
    <t xml:space="preserve">3SF2UG         </t>
  </si>
  <si>
    <t>132 HAWTHORNE ST</t>
  </si>
  <si>
    <t>130 HAWTHORNE ST</t>
  </si>
  <si>
    <t>128 HAWTHORNE ST</t>
  </si>
  <si>
    <t>126 HAWTHORNE ST</t>
  </si>
  <si>
    <t>124 HAWTHORNE ST</t>
  </si>
  <si>
    <t xml:space="preserve">1.5SS          </t>
  </si>
  <si>
    <t>122 HAWTHORNE ST</t>
  </si>
  <si>
    <t xml:space="preserve">1.5SS1UG       </t>
  </si>
  <si>
    <t>120 HAWTHORNE ST</t>
  </si>
  <si>
    <t>118 HAWTHORNE ST</t>
  </si>
  <si>
    <t xml:space="preserve">2SF L 1BG      </t>
  </si>
  <si>
    <t>114-116 HAWTHORNE ST</t>
  </si>
  <si>
    <t xml:space="preserve">2SF 2AG 2UNITS </t>
  </si>
  <si>
    <t>112 HAWTHORNE ST</t>
  </si>
  <si>
    <t xml:space="preserve">MORTON BLDG    </t>
  </si>
  <si>
    <t>108 HAWTHORNE ST</t>
  </si>
  <si>
    <t>106 HAWTHORNE ST</t>
  </si>
  <si>
    <t>225 WESTFIELD AVE W</t>
  </si>
  <si>
    <t xml:space="preserve">2SFSTORE2UNITS </t>
  </si>
  <si>
    <t>219 HAWTHORNE ST</t>
  </si>
  <si>
    <t>223 HAWTHORNE ST</t>
  </si>
  <si>
    <t>229 HAWTHORNE ST</t>
  </si>
  <si>
    <t>235 HAWTHORNE ST</t>
  </si>
  <si>
    <t>212 GRANT AVE W</t>
  </si>
  <si>
    <t>206 GRANT AVE W</t>
  </si>
  <si>
    <t>200 GRANT AVE W</t>
  </si>
  <si>
    <t>209-215 WESTFIELD AVE W</t>
  </si>
  <si>
    <t xml:space="preserve">1SCBSHOP       </t>
  </si>
  <si>
    <t>113 HAWTHORNE ST</t>
  </si>
  <si>
    <t xml:space="preserve">PARKING        </t>
  </si>
  <si>
    <t>123 HAWTHORNE ST</t>
  </si>
  <si>
    <t xml:space="preserve">NEW TOWNHOUSES </t>
  </si>
  <si>
    <t>201 WESTFIELD AVE W</t>
  </si>
  <si>
    <t>1SCB DENTAL OFF</t>
  </si>
  <si>
    <t>404 WESTFIELD AVE W</t>
  </si>
  <si>
    <t xml:space="preserve">2SB FACTORY    </t>
  </si>
  <si>
    <t>340 WESTFIELD AVE W</t>
  </si>
  <si>
    <t xml:space="preserve">2SCB           </t>
  </si>
  <si>
    <t>310 W WESTFIELD AVE</t>
  </si>
  <si>
    <t>COMMERCIAL BLDS</t>
  </si>
  <si>
    <t>304 WESTFIELD AVE W</t>
  </si>
  <si>
    <t>302 WESTFIELD AVE W</t>
  </si>
  <si>
    <t>256 WESTFIELD AVE W</t>
  </si>
  <si>
    <t xml:space="preserve">2SF STUDIO     </t>
  </si>
  <si>
    <t>252 WESTFIELD AVE W</t>
  </si>
  <si>
    <t xml:space="preserve">3SF5UNITS      </t>
  </si>
  <si>
    <t>250 WESTFIELD AVE W</t>
  </si>
  <si>
    <t xml:space="preserve">APARTMENTS     </t>
  </si>
  <si>
    <t>PILOT</t>
  </si>
  <si>
    <t>240 WESTFIELD AVE W</t>
  </si>
  <si>
    <t>218 WESTFIELD AVE W</t>
  </si>
  <si>
    <t>COLFAX AVE W</t>
  </si>
  <si>
    <t xml:space="preserve">COMMON ELEMENT </t>
  </si>
  <si>
    <t>1A COLFAX AVE WEST</t>
  </si>
  <si>
    <t xml:space="preserve">UNIT 1A        </t>
  </si>
  <si>
    <t>1B COLFAX AVE WEST</t>
  </si>
  <si>
    <t xml:space="preserve">UNIT 1B        </t>
  </si>
  <si>
    <t>1C COLFAX AVE WEST</t>
  </si>
  <si>
    <t xml:space="preserve">UNIT 1C        </t>
  </si>
  <si>
    <t>1D COLFAX MANOR</t>
  </si>
  <si>
    <t xml:space="preserve">UNIT 1D        </t>
  </si>
  <si>
    <t>2A COLFAX AVE WEST</t>
  </si>
  <si>
    <t xml:space="preserve">UNIT 2A        </t>
  </si>
  <si>
    <t>2B COLFAX AVE, WEST</t>
  </si>
  <si>
    <t xml:space="preserve">UNIT 2B        </t>
  </si>
  <si>
    <t>2C COLFAX AVE, WEST</t>
  </si>
  <si>
    <t xml:space="preserve">UNIT 2C        </t>
  </si>
  <si>
    <t>2D COLFAX AVE, WEST</t>
  </si>
  <si>
    <t xml:space="preserve">UNIT 2D        </t>
  </si>
  <si>
    <t>3A ROSELLE AVE, WEST</t>
  </si>
  <si>
    <t xml:space="preserve">UNIT 3A        </t>
  </si>
  <si>
    <t>3B ROSELLE AVE, WEST</t>
  </si>
  <si>
    <t xml:space="preserve">UNIT 3B        </t>
  </si>
  <si>
    <t>3C ROSELLE AVE WEST</t>
  </si>
  <si>
    <t xml:space="preserve">UNIT 3C        </t>
  </si>
  <si>
    <t>3D ROSELLE AVE, WEST</t>
  </si>
  <si>
    <t xml:space="preserve">UNIT 3D        </t>
  </si>
  <si>
    <t>4A ROSELLE AVE, WEST</t>
  </si>
  <si>
    <t xml:space="preserve">UNIT 4A        </t>
  </si>
  <si>
    <t>4B COLFAX AVE WEST</t>
  </si>
  <si>
    <t xml:space="preserve">UNIT 4B        </t>
  </si>
  <si>
    <t>4C ROSELLE AVE, WEST</t>
  </si>
  <si>
    <t xml:space="preserve">UNIT 4C        </t>
  </si>
  <si>
    <t>4D COLFAX MANOR</t>
  </si>
  <si>
    <t xml:space="preserve">UNIT 4D        </t>
  </si>
  <si>
    <t>200-254 SUMNER AVE W</t>
  </si>
  <si>
    <t xml:space="preserve">117UNITS       </t>
  </si>
  <si>
    <t>5A ROSELLE AVE, WEST</t>
  </si>
  <si>
    <t xml:space="preserve">UNIT 5A        </t>
  </si>
  <si>
    <t>5B ROSELLE AVE, WEST</t>
  </si>
  <si>
    <t xml:space="preserve">UNIT 5B        </t>
  </si>
  <si>
    <t>5C ROSELLE AVE, WEST</t>
  </si>
  <si>
    <t xml:space="preserve">UNIT 5C        </t>
  </si>
  <si>
    <t>5D ROSELLE AVE, WEST</t>
  </si>
  <si>
    <t xml:space="preserve">UNIT 5D        </t>
  </si>
  <si>
    <t>6A ROSELLE AVE, WEST</t>
  </si>
  <si>
    <t xml:space="preserve">UNIT 6A        </t>
  </si>
  <si>
    <t>6B ROSELLE AVE, WEST</t>
  </si>
  <si>
    <t xml:space="preserve">UNIT 6B        </t>
  </si>
  <si>
    <t>6C ROSELLE AVE W</t>
  </si>
  <si>
    <t xml:space="preserve">UNIT 6C        </t>
  </si>
  <si>
    <t>6D ROSELLE AVE, WEST</t>
  </si>
  <si>
    <t xml:space="preserve">UNIT 6D        </t>
  </si>
  <si>
    <t>7A ROSELLE AVE, WEST</t>
  </si>
  <si>
    <t xml:space="preserve">UNIT 7A        </t>
  </si>
  <si>
    <t>7B ROSELLE AVE, WEST</t>
  </si>
  <si>
    <t xml:space="preserve">UNIT 7B        </t>
  </si>
  <si>
    <t>7C ROSELLE AVE W</t>
  </si>
  <si>
    <t xml:space="preserve">UNIT 7C        </t>
  </si>
  <si>
    <t>7D ROSELLE AVE, WEST</t>
  </si>
  <si>
    <t xml:space="preserve">UNIT 7D        </t>
  </si>
  <si>
    <t>8A ROSELLE AVE, WEST</t>
  </si>
  <si>
    <t xml:space="preserve">UNIT 8A        </t>
  </si>
  <si>
    <t>8B ROSELLE AVE, WEST</t>
  </si>
  <si>
    <t xml:space="preserve">UNIT 8B        </t>
  </si>
  <si>
    <t>8C ROSELLE AVE, WEST</t>
  </si>
  <si>
    <t xml:space="preserve">UNIT 8C        </t>
  </si>
  <si>
    <t>8D COLFAX MANOR</t>
  </si>
  <si>
    <t xml:space="preserve">UNIT 8D        </t>
  </si>
  <si>
    <t>9A ROSELLE AVE W</t>
  </si>
  <si>
    <t xml:space="preserve">UNIT 9A        </t>
  </si>
  <si>
    <t>9B ROSELLE AVE, WEST</t>
  </si>
  <si>
    <t xml:space="preserve">UNIT 9B        </t>
  </si>
  <si>
    <t>9C ROSELLE AVE, WEST</t>
  </si>
  <si>
    <t xml:space="preserve">UNIT 9C        </t>
  </si>
  <si>
    <t>9D ROSELLE AVE, WEST</t>
  </si>
  <si>
    <t xml:space="preserve">UNIT 9D        </t>
  </si>
  <si>
    <t>830 PINE ST</t>
  </si>
  <si>
    <t>10A ROSELLE AVE W</t>
  </si>
  <si>
    <t xml:space="preserve">UNIT 10A       </t>
  </si>
  <si>
    <t>10B ROSELLE AVE W</t>
  </si>
  <si>
    <t xml:space="preserve">UNIT 10B       </t>
  </si>
  <si>
    <t>10C ROSELLE AVE, W</t>
  </si>
  <si>
    <t xml:space="preserve">UNIT 10C       </t>
  </si>
  <si>
    <t>10D ROSELLE AVE, W</t>
  </si>
  <si>
    <t xml:space="preserve">UNIT 10D       </t>
  </si>
  <si>
    <t>11A ROSELLE AVE, W</t>
  </si>
  <si>
    <t xml:space="preserve">UNIT 11A       </t>
  </si>
  <si>
    <t>11B ROSELLE AVE, W</t>
  </si>
  <si>
    <t xml:space="preserve">UNIT 11B       </t>
  </si>
  <si>
    <t>11C ROSELLE AVE, W</t>
  </si>
  <si>
    <t xml:space="preserve">UNIT 11C       </t>
  </si>
  <si>
    <t>11D ROSELLE AVE, W</t>
  </si>
  <si>
    <t xml:space="preserve">UNIT 11D       </t>
  </si>
  <si>
    <t>12A ROSELLE AVE, W</t>
  </si>
  <si>
    <t xml:space="preserve">UNIT 12A       </t>
  </si>
  <si>
    <t>12B ROSELLE AVE, W</t>
  </si>
  <si>
    <t xml:space="preserve">UNIT 12B       </t>
  </si>
  <si>
    <t>12C ROSELLE AVE, W</t>
  </si>
  <si>
    <t xml:space="preserve">UNIT 12C       </t>
  </si>
  <si>
    <t>12D ROSELLE AVE, W</t>
  </si>
  <si>
    <t xml:space="preserve">UNIT 12D       </t>
  </si>
  <si>
    <t>13A ROSELLE AVE, W</t>
  </si>
  <si>
    <t xml:space="preserve">UNIT 13A       </t>
  </si>
  <si>
    <t>13B ROSELLE AVE, W</t>
  </si>
  <si>
    <t xml:space="preserve">UNIT 13B       </t>
  </si>
  <si>
    <t>13C ROSELLE AVE, W</t>
  </si>
  <si>
    <t xml:space="preserve">UNIT 13C       </t>
  </si>
  <si>
    <t>13D ROSELLE AVE, W</t>
  </si>
  <si>
    <t xml:space="preserve">UNIT 13D       </t>
  </si>
  <si>
    <t>826 PINE ST</t>
  </si>
  <si>
    <t>14A ROSELLE AVE, W</t>
  </si>
  <si>
    <t xml:space="preserve">UNIT 14A       </t>
  </si>
  <si>
    <t>14B ROSELLE AVE W</t>
  </si>
  <si>
    <t xml:space="preserve">UNIT 14B       </t>
  </si>
  <si>
    <t>14C ROSELLE AVE, W</t>
  </si>
  <si>
    <t xml:space="preserve">UNIT 14C       </t>
  </si>
  <si>
    <t>14D ROSELLE AVE, W</t>
  </si>
  <si>
    <t xml:space="preserve">UNIT 14D       </t>
  </si>
  <si>
    <t>15A ROSELLE AVE W</t>
  </si>
  <si>
    <t xml:space="preserve">UNIT 15A       </t>
  </si>
  <si>
    <t>15B ROSELLE AVE, W</t>
  </si>
  <si>
    <t xml:space="preserve">UNIT 15B       </t>
  </si>
  <si>
    <t>15C ROSELLE AVE W</t>
  </si>
  <si>
    <t xml:space="preserve">UNIT 15C       </t>
  </si>
  <si>
    <t>15D ROSELLE AVE W</t>
  </si>
  <si>
    <t xml:space="preserve">UNIT 15D       </t>
  </si>
  <si>
    <t>16A ROSELLE AVE, W</t>
  </si>
  <si>
    <t xml:space="preserve">UNIT 16A       </t>
  </si>
  <si>
    <t>16B ROSELLE AVE, W</t>
  </si>
  <si>
    <t xml:space="preserve">UNIT 16B       </t>
  </si>
  <si>
    <t>16C ROSELLE AVE, W</t>
  </si>
  <si>
    <t xml:space="preserve">UNIT 16C       </t>
  </si>
  <si>
    <t>16D ROSELLE AVE, W</t>
  </si>
  <si>
    <t xml:space="preserve">UNIT 16D       </t>
  </si>
  <si>
    <t>822 PINE STREET</t>
  </si>
  <si>
    <t>17A ROSELLE AVE, W</t>
  </si>
  <si>
    <t xml:space="preserve">UNIT 17A       </t>
  </si>
  <si>
    <t>17B ROSELLE AVE, W</t>
  </si>
  <si>
    <t xml:space="preserve">UNIT 17B       </t>
  </si>
  <si>
    <t>17C ROSELLE AVE, W</t>
  </si>
  <si>
    <t xml:space="preserve">UNIT 17C       </t>
  </si>
  <si>
    <t>17D ROSELLE AVE, W</t>
  </si>
  <si>
    <t xml:space="preserve">UNIT 17D       </t>
  </si>
  <si>
    <t>18A ROSELLE AVE, W</t>
  </si>
  <si>
    <t xml:space="preserve">UNIT 18A       </t>
  </si>
  <si>
    <t>18B ROSELLE AVE, W</t>
  </si>
  <si>
    <t xml:space="preserve">UNIT 18B       </t>
  </si>
  <si>
    <t>18C ROSELLE AVE, W</t>
  </si>
  <si>
    <t xml:space="preserve">UNIT 18C       </t>
  </si>
  <si>
    <t>18D ROSELLE AVE, W</t>
  </si>
  <si>
    <t xml:space="preserve">UNIT 18D       </t>
  </si>
  <si>
    <t>19A ROSELLE AVE, W</t>
  </si>
  <si>
    <t xml:space="preserve">UNIT 19A       </t>
  </si>
  <si>
    <t>19B ROSELLE AVE, W</t>
  </si>
  <si>
    <t xml:space="preserve">UNIT 19B       </t>
  </si>
  <si>
    <t>19C ROSELLE AVE, W</t>
  </si>
  <si>
    <t xml:space="preserve">UNIT 19C       </t>
  </si>
  <si>
    <t>19D ROSELLE AVE W</t>
  </si>
  <si>
    <t xml:space="preserve">UNIT 19D       </t>
  </si>
  <si>
    <t>20A ROSELLE AVE, W</t>
  </si>
  <si>
    <t xml:space="preserve">UNIT 20A       </t>
  </si>
  <si>
    <t>20B ROSELLE AVE, W</t>
  </si>
  <si>
    <t xml:space="preserve">UNIT 20B       </t>
  </si>
  <si>
    <t>20C ROSELLE AVE, W</t>
  </si>
  <si>
    <t xml:space="preserve">UNIT 20C       </t>
  </si>
  <si>
    <t>20D ROSELLE AVE, W</t>
  </si>
  <si>
    <t xml:space="preserve">UNIT 20D       </t>
  </si>
  <si>
    <t>818 PINE ST</t>
  </si>
  <si>
    <t>21A ROSELLE AVE W</t>
  </si>
  <si>
    <t xml:space="preserve">UNIT 21A       </t>
  </si>
  <si>
    <t>21C ROSELLE AVE W</t>
  </si>
  <si>
    <t xml:space="preserve">UNIT 21C       </t>
  </si>
  <si>
    <t>21D ROSELLE AVE W</t>
  </si>
  <si>
    <t xml:space="preserve">UNIT 21D       </t>
  </si>
  <si>
    <t>22A ROSELLE AVE W</t>
  </si>
  <si>
    <t xml:space="preserve">UNIT 22A       </t>
  </si>
  <si>
    <t>22B ROSELLE AVE W</t>
  </si>
  <si>
    <t xml:space="preserve">UNIT 22B       </t>
  </si>
  <si>
    <t>22C ROSELLE AVE W</t>
  </si>
  <si>
    <t xml:space="preserve">UNIT 22C       </t>
  </si>
  <si>
    <t>22D ROSELLE AVE W</t>
  </si>
  <si>
    <t xml:space="preserve">UNIT 22D       </t>
  </si>
  <si>
    <t>23A ROSELLE AVE W</t>
  </si>
  <si>
    <t xml:space="preserve">UNIT 23A       </t>
  </si>
  <si>
    <t>23B ROSELLE AVE W</t>
  </si>
  <si>
    <t xml:space="preserve">UNIT 23B       </t>
  </si>
  <si>
    <t>23C ROSELLE AVE W</t>
  </si>
  <si>
    <t xml:space="preserve">UNIT 23C       </t>
  </si>
  <si>
    <t>23D ROSELLE AVE W</t>
  </si>
  <si>
    <t xml:space="preserve">UNIT 23D       </t>
  </si>
  <si>
    <t>24A ROSELLE AVE W</t>
  </si>
  <si>
    <t xml:space="preserve">UNIT 24A       </t>
  </si>
  <si>
    <t>24B ROSELLE AVE W</t>
  </si>
  <si>
    <t xml:space="preserve">UNIT 24B       </t>
  </si>
  <si>
    <t>24C ROSELLE AVE W</t>
  </si>
  <si>
    <t xml:space="preserve">UNIT 24C       </t>
  </si>
  <si>
    <t>24D ROSELLE AVE W</t>
  </si>
  <si>
    <t xml:space="preserve">UNIT 24D       </t>
  </si>
  <si>
    <t>814 PINE ST</t>
  </si>
  <si>
    <t>25A ROSELLE AVE W</t>
  </si>
  <si>
    <t xml:space="preserve">UNIT 25A       </t>
  </si>
  <si>
    <t>25B COLFAX MANOR</t>
  </si>
  <si>
    <t xml:space="preserve">UNIT 25B       </t>
  </si>
  <si>
    <t>25C ROSELLE AVE W</t>
  </si>
  <si>
    <t xml:space="preserve">UNIT 25C       </t>
  </si>
  <si>
    <t>25D ROSELLE AVE W</t>
  </si>
  <si>
    <t xml:space="preserve">UNIT 25D       </t>
  </si>
  <si>
    <t>26A ROSELLE AVE W</t>
  </si>
  <si>
    <t xml:space="preserve">UNIT 26A       </t>
  </si>
  <si>
    <t>26B ROSELLE AVE W</t>
  </si>
  <si>
    <t xml:space="preserve">UNIT 26B       </t>
  </si>
  <si>
    <t>26C ROSELLE AVE W</t>
  </si>
  <si>
    <t xml:space="preserve">UNIT 26C       </t>
  </si>
  <si>
    <t>26D ROSELLE AVE W</t>
  </si>
  <si>
    <t xml:space="preserve">UNIT 26D       </t>
  </si>
  <si>
    <t>27A ROSELLE AVE W</t>
  </si>
  <si>
    <t xml:space="preserve">UNIT 27A       </t>
  </si>
  <si>
    <t>27B ROSELLE AVE W</t>
  </si>
  <si>
    <t xml:space="preserve">UNIT 27B       </t>
  </si>
  <si>
    <t>27C ROSELLE AVE W</t>
  </si>
  <si>
    <t xml:space="preserve">UNIT 27C       </t>
  </si>
  <si>
    <t>27D ROSELLE AVE W</t>
  </si>
  <si>
    <t xml:space="preserve">UNIT 27D       </t>
  </si>
  <si>
    <t>28A ROSELLE AVE W</t>
  </si>
  <si>
    <t xml:space="preserve">UNIT 28A       </t>
  </si>
  <si>
    <t>28B ROSELLE AVE W</t>
  </si>
  <si>
    <t xml:space="preserve">UNIT 28B       </t>
  </si>
  <si>
    <t>28C ROSELLE AVE W</t>
  </si>
  <si>
    <t xml:space="preserve">UNIT 28C       </t>
  </si>
  <si>
    <t>335 HEMLOCK ST</t>
  </si>
  <si>
    <t>28D ROSELLE AVE W</t>
  </si>
  <si>
    <t xml:space="preserve">UNIT 28D       </t>
  </si>
  <si>
    <t>810 PINE ST</t>
  </si>
  <si>
    <t>29A ROSELLE AVE W</t>
  </si>
  <si>
    <t xml:space="preserve">UNIT 29A       </t>
  </si>
  <si>
    <t>29B ROSELLE AVE W</t>
  </si>
  <si>
    <t xml:space="preserve">UNIT 29B       </t>
  </si>
  <si>
    <t>29C COLFAX MANOR</t>
  </si>
  <si>
    <t xml:space="preserve">UNIT 29C       </t>
  </si>
  <si>
    <t>29D ROSELLE AVE W</t>
  </si>
  <si>
    <t xml:space="preserve">UNIT 29D       </t>
  </si>
  <si>
    <t>30A ROSELLE AVE W</t>
  </si>
  <si>
    <t xml:space="preserve">UNIT 30A       </t>
  </si>
  <si>
    <t>30B ROSELLE AVE W</t>
  </si>
  <si>
    <t xml:space="preserve">UNIT 30B       </t>
  </si>
  <si>
    <t>30C ROSELLE AVE W</t>
  </si>
  <si>
    <t xml:space="preserve">UNIT 30C       </t>
  </si>
  <si>
    <t>30D ROSELLE AVE W</t>
  </si>
  <si>
    <t xml:space="preserve">UNIT 30D       </t>
  </si>
  <si>
    <t>31A ROSELLE AVE W</t>
  </si>
  <si>
    <t xml:space="preserve">UNIT 31A       </t>
  </si>
  <si>
    <t>31B ROSELLE AVE W</t>
  </si>
  <si>
    <t xml:space="preserve">UNIT 31B       </t>
  </si>
  <si>
    <t>31C ROSELLE AVE W</t>
  </si>
  <si>
    <t xml:space="preserve">UNIT 31C       </t>
  </si>
  <si>
    <t>31D ROSELLE AVE W</t>
  </si>
  <si>
    <t xml:space="preserve">UNIT 31D       </t>
  </si>
  <si>
    <t>32A ROSELLE AVE W</t>
  </si>
  <si>
    <t xml:space="preserve">UNIT 32A       </t>
  </si>
  <si>
    <t>32B ROSELLE AVE W</t>
  </si>
  <si>
    <t xml:space="preserve">UNIT 32B       </t>
  </si>
  <si>
    <t>32C ROSELLE AVE W</t>
  </si>
  <si>
    <t xml:space="preserve">UNIT 32C       </t>
  </si>
  <si>
    <t>32D ROSELLE AVE W</t>
  </si>
  <si>
    <t xml:space="preserve">UNIT 32D       </t>
  </si>
  <si>
    <t>33A COLFAX MANOR</t>
  </si>
  <si>
    <t xml:space="preserve">UNIT 33A       </t>
  </si>
  <si>
    <t>33B ROSELLE AVE W</t>
  </si>
  <si>
    <t xml:space="preserve">UNIT 33B       </t>
  </si>
  <si>
    <t>33C ROSELLE AVE W</t>
  </si>
  <si>
    <t xml:space="preserve">UNIT 33C       </t>
  </si>
  <si>
    <t>33D ROSELLE AVE W</t>
  </si>
  <si>
    <t xml:space="preserve">UNIT 33D       </t>
  </si>
  <si>
    <t>34A ROSELLE AVE W</t>
  </si>
  <si>
    <t xml:space="preserve">UNIT 34A       </t>
  </si>
  <si>
    <t>34B ROSELLE AVE W</t>
  </si>
  <si>
    <t xml:space="preserve">UNIT 34B       </t>
  </si>
  <si>
    <t>34C ROSELLE AVE W</t>
  </si>
  <si>
    <t xml:space="preserve">UNIT 34C       </t>
  </si>
  <si>
    <t>34D ROSELLE AVE W</t>
  </si>
  <si>
    <t xml:space="preserve">UNIT 34D       </t>
  </si>
  <si>
    <t>179 ROSELLE AVE W</t>
  </si>
  <si>
    <t>181 ROSELLE AVE W</t>
  </si>
  <si>
    <t>35A ROSELLE AVE W</t>
  </si>
  <si>
    <t xml:space="preserve">UNIT 35A       </t>
  </si>
  <si>
    <t>35B ROSELLE AVE W</t>
  </si>
  <si>
    <t xml:space="preserve">UNIT 35B       </t>
  </si>
  <si>
    <t>35C ROSELLE AVE W</t>
  </si>
  <si>
    <t xml:space="preserve">UNIT 35C       </t>
  </si>
  <si>
    <t>35D ROSELLE AVE W</t>
  </si>
  <si>
    <t xml:space="preserve">UNIT 35D       </t>
  </si>
  <si>
    <t>36A ROSELLE AVE W</t>
  </si>
  <si>
    <t xml:space="preserve">UNIT 36A       </t>
  </si>
  <si>
    <t>36B ROSELLE AVE W</t>
  </si>
  <si>
    <t xml:space="preserve">UNIT 36B       </t>
  </si>
  <si>
    <t>36C ROSELLE AVE W</t>
  </si>
  <si>
    <t xml:space="preserve">UNIT 36C       </t>
  </si>
  <si>
    <t>36D ROSELLE AVE W</t>
  </si>
  <si>
    <t xml:space="preserve">UNIT 36D       </t>
  </si>
  <si>
    <t>37A ROSELLE AVE W</t>
  </si>
  <si>
    <t xml:space="preserve">UNIT 37A       </t>
  </si>
  <si>
    <t>37B ROSELLE AVE W</t>
  </si>
  <si>
    <t xml:space="preserve">UNIT 37B       </t>
  </si>
  <si>
    <t>37C ROSELLE AVE W</t>
  </si>
  <si>
    <t xml:space="preserve">UNIT 37C       </t>
  </si>
  <si>
    <t>37D ROSELLE AVE W</t>
  </si>
  <si>
    <t xml:space="preserve">UNIT 37D       </t>
  </si>
  <si>
    <t>38A ROSELLE AVE W</t>
  </si>
  <si>
    <t xml:space="preserve">UNIT 38A       </t>
  </si>
  <si>
    <t>38B ROSELLE AVE W</t>
  </si>
  <si>
    <t xml:space="preserve">UNIT 38B       </t>
  </si>
  <si>
    <t>38C ROSELLE AVE W</t>
  </si>
  <si>
    <t xml:space="preserve">UNIT 38C       </t>
  </si>
  <si>
    <t>38D ROSELLE AVE W</t>
  </si>
  <si>
    <t xml:space="preserve">UNIT 38D       </t>
  </si>
  <si>
    <t>39A ROSELLE AVE W</t>
  </si>
  <si>
    <t xml:space="preserve">UNIT 39A       </t>
  </si>
  <si>
    <t>39B ROSELLE AVE W</t>
  </si>
  <si>
    <t xml:space="preserve">UNIT 39B       </t>
  </si>
  <si>
    <t>39C ROSELLE AVE W</t>
  </si>
  <si>
    <t xml:space="preserve">UNIT 39C       </t>
  </si>
  <si>
    <t>39D ROSELLE AVE W</t>
  </si>
  <si>
    <t xml:space="preserve">UNIT 39D       </t>
  </si>
  <si>
    <t>40A ROSELLE AVE W</t>
  </si>
  <si>
    <t xml:space="preserve">UNIT 40A       </t>
  </si>
  <si>
    <t>40B ROSELLE AVE W</t>
  </si>
  <si>
    <t xml:space="preserve">UNIT 40B       </t>
  </si>
  <si>
    <t>40C ROSELLE AVE W</t>
  </si>
  <si>
    <t xml:space="preserve">UNIT 40C       </t>
  </si>
  <si>
    <t>40D ROSELLE AVE W</t>
  </si>
  <si>
    <t xml:space="preserve">UNIT 40D       </t>
  </si>
  <si>
    <t>41A ROSELLE AVE W</t>
  </si>
  <si>
    <t xml:space="preserve">UNIT 41A       </t>
  </si>
  <si>
    <t>41B ROSELLE AVE W</t>
  </si>
  <si>
    <t xml:space="preserve">UNIT 41B       </t>
  </si>
  <si>
    <t>41C ROSELLE AVE W</t>
  </si>
  <si>
    <t xml:space="preserve">UNIT 41C       </t>
  </si>
  <si>
    <t>41D ROSELLE AVE W</t>
  </si>
  <si>
    <t xml:space="preserve">UNIT 41D       </t>
  </si>
  <si>
    <t>42A ROSELLE AVE W</t>
  </si>
  <si>
    <t xml:space="preserve">UNIT 42A       </t>
  </si>
  <si>
    <t>42B ROSELLE AVE W</t>
  </si>
  <si>
    <t xml:space="preserve">UNIT 42B       </t>
  </si>
  <si>
    <t>42C ROSELLE AVE W</t>
  </si>
  <si>
    <t xml:space="preserve">UNIT 42C       </t>
  </si>
  <si>
    <t>42D ROSELLE AVE W</t>
  </si>
  <si>
    <t xml:space="preserve">UNIT 42D       </t>
  </si>
  <si>
    <t>43A ROSELLE AVE W</t>
  </si>
  <si>
    <t xml:space="preserve">UNIT 43A       </t>
  </si>
  <si>
    <t>43B ROSELLE AVE W</t>
  </si>
  <si>
    <t xml:space="preserve">UNIT 43B    .  </t>
  </si>
  <si>
    <t>43C ROSELLE AVE W</t>
  </si>
  <si>
    <t xml:space="preserve">UNIT 43C       </t>
  </si>
  <si>
    <t>43D ROSELLE AVE W</t>
  </si>
  <si>
    <t xml:space="preserve">UNIT 43D       </t>
  </si>
  <si>
    <t>44A COLFAX MANOR</t>
  </si>
  <si>
    <t xml:space="preserve">UNIT 44A       </t>
  </si>
  <si>
    <t>44B ROSELLE AVE W</t>
  </si>
  <si>
    <t xml:space="preserve">UNIT 44B       </t>
  </si>
  <si>
    <t>44C COLFAX MANOR</t>
  </si>
  <si>
    <t xml:space="preserve">UNIT 44C       </t>
  </si>
  <si>
    <t>44D ROSELLE AVE W</t>
  </si>
  <si>
    <t xml:space="preserve">UNIT 44D       </t>
  </si>
  <si>
    <t>45A ROSELLE AVE W</t>
  </si>
  <si>
    <t xml:space="preserve">UNIT 45A       </t>
  </si>
  <si>
    <t>45B ROSELLE AVE W</t>
  </si>
  <si>
    <t xml:space="preserve">UNIT 45B       </t>
  </si>
  <si>
    <t>45C COLFAX MANOR</t>
  </si>
  <si>
    <t xml:space="preserve">UNIT 45C       </t>
  </si>
  <si>
    <t>45D ROSELLE AVE W</t>
  </si>
  <si>
    <t xml:space="preserve">UNIT 45D       </t>
  </si>
  <si>
    <t>46A COLFAX MANOR</t>
  </si>
  <si>
    <t xml:space="preserve">UNIT 46A       </t>
  </si>
  <si>
    <t>46B ROSELLE AVE W</t>
  </si>
  <si>
    <t xml:space="preserve">UNIT 46B       </t>
  </si>
  <si>
    <t>46C ROSELLE AVE W</t>
  </si>
  <si>
    <t xml:space="preserve">UNIT 46C       </t>
  </si>
  <si>
    <t>46D ROSELLE AVE W</t>
  </si>
  <si>
    <t xml:space="preserve">UNIT 46D       </t>
  </si>
  <si>
    <t>47A COLFAX AVE W</t>
  </si>
  <si>
    <t xml:space="preserve">UNIT 47A       </t>
  </si>
  <si>
    <t>47B COLFAX AVE W</t>
  </si>
  <si>
    <t xml:space="preserve">UNIT 47B       </t>
  </si>
  <si>
    <t>47C COLFAX AVE W</t>
  </si>
  <si>
    <t xml:space="preserve">UNIT 47C       </t>
  </si>
  <si>
    <t>47D COLFAX AVE W</t>
  </si>
  <si>
    <t xml:space="preserve">UNIT 47D       </t>
  </si>
  <si>
    <t>48A COLFAX AVE W</t>
  </si>
  <si>
    <t xml:space="preserve">UNIT 48A       </t>
  </si>
  <si>
    <t>48B COLFAX AVE W</t>
  </si>
  <si>
    <t xml:space="preserve">UNIT 48B       </t>
  </si>
  <si>
    <t>48C COLFAX AVE W</t>
  </si>
  <si>
    <t xml:space="preserve">UNIT 48C       </t>
  </si>
  <si>
    <t>48D COLFAX AVE W</t>
  </si>
  <si>
    <t xml:space="preserve">UNIT 48D       </t>
  </si>
  <si>
    <t>171 ROSELLE AVE W</t>
  </si>
  <si>
    <t>811 PINE ST</t>
  </si>
  <si>
    <t>815 PINE ST</t>
  </si>
  <si>
    <t>819 PINE ST</t>
  </si>
  <si>
    <t>823 PINE ST</t>
  </si>
  <si>
    <t>827 PINE ST</t>
  </si>
  <si>
    <t>831 PINE ST</t>
  </si>
  <si>
    <t>162 SUMNER AVE W</t>
  </si>
  <si>
    <t>158 SUMNER AVE W</t>
  </si>
  <si>
    <t>154 SUMNER AVE W</t>
  </si>
  <si>
    <t>824 LARCH ST</t>
  </si>
  <si>
    <t>822 LARCH ST</t>
  </si>
  <si>
    <t>820 LARCH ST</t>
  </si>
  <si>
    <t>818 LARCH ST</t>
  </si>
  <si>
    <t>812 LARCH ST</t>
  </si>
  <si>
    <t>808 LARCH ST</t>
  </si>
  <si>
    <t>141 ROSELLE AVE W</t>
  </si>
  <si>
    <t>143 ROSELLE AVE W</t>
  </si>
  <si>
    <t>151 ROSELLE AVE W</t>
  </si>
  <si>
    <t>155 ROSELLE AVE W</t>
  </si>
  <si>
    <t>163 ROSELLE AVE W</t>
  </si>
  <si>
    <t>165 ROSELLE AVE W</t>
  </si>
  <si>
    <t>137 ROSELLE AVE W</t>
  </si>
  <si>
    <t>809 LARCH ST</t>
  </si>
  <si>
    <t>811 LARCH ST</t>
  </si>
  <si>
    <t>815 LARCH ST.</t>
  </si>
  <si>
    <t>819 LARCH ST</t>
  </si>
  <si>
    <t>821 LARCH ST</t>
  </si>
  <si>
    <t>825 LARCH ST</t>
  </si>
  <si>
    <t>829 LARCH ST</t>
  </si>
  <si>
    <t>830 ELM ST</t>
  </si>
  <si>
    <t>826 ELM ST</t>
  </si>
  <si>
    <t>824 ELM ST</t>
  </si>
  <si>
    <t>820 ELM ST</t>
  </si>
  <si>
    <t>816 ELM ST</t>
  </si>
  <si>
    <t>812 ELM ST</t>
  </si>
  <si>
    <t>802 ELM ST</t>
  </si>
  <si>
    <t>121 ROSELLE AVE W</t>
  </si>
  <si>
    <t>127 ROSELLE AVE W</t>
  </si>
  <si>
    <t>131 ROSELLE AVE W</t>
  </si>
  <si>
    <t>115 ROSELLE AVE W</t>
  </si>
  <si>
    <t>809 ELM ST</t>
  </si>
  <si>
    <t>811 ELM ST</t>
  </si>
  <si>
    <t>815 ELM ST</t>
  </si>
  <si>
    <t>821 ELM ST</t>
  </si>
  <si>
    <t>825 ELM ST</t>
  </si>
  <si>
    <t>827 ELM ST</t>
  </si>
  <si>
    <t>LOT 8</t>
  </si>
  <si>
    <t>832 LOCUST ST</t>
  </si>
  <si>
    <t>828-830 LOCUST ST</t>
  </si>
  <si>
    <t>824-826 LOCUST ST</t>
  </si>
  <si>
    <t>820 LOCUST ST</t>
  </si>
  <si>
    <t>816 LOCUST ST</t>
  </si>
  <si>
    <t>814 LOCUST ST</t>
  </si>
  <si>
    <t>810 LOCUST ST</t>
  </si>
  <si>
    <t>804 LOCUST ST</t>
  </si>
  <si>
    <t>103 ROSELLE AVE W</t>
  </si>
  <si>
    <t>107 ROSELLE AVE W</t>
  </si>
  <si>
    <t>111 ROSELLE AVE W</t>
  </si>
  <si>
    <t>65 ROSELLE AVE W</t>
  </si>
  <si>
    <t>809 LOCUST ST</t>
  </si>
  <si>
    <t>811 LOCUST ST</t>
  </si>
  <si>
    <t>815 LOCUST ST</t>
  </si>
  <si>
    <t>819 LOCUST ST</t>
  </si>
  <si>
    <t>823 LOCUST ST</t>
  </si>
  <si>
    <t>62 SUMNER AVE W</t>
  </si>
  <si>
    <t>60 SUMNER AVE W</t>
  </si>
  <si>
    <t>50 SUMNER AVE W</t>
  </si>
  <si>
    <t xml:space="preserve">1.5SB2AG       </t>
  </si>
  <si>
    <t>824 FILBERT ST</t>
  </si>
  <si>
    <t>822 FILBERT ST</t>
  </si>
  <si>
    <t>818 FILBERT ST</t>
  </si>
  <si>
    <t>814 FILBERT ST</t>
  </si>
  <si>
    <t>812 FILBERT ST</t>
  </si>
  <si>
    <t>800 FILBERT ST</t>
  </si>
  <si>
    <t>53 ROSELLE AVE W</t>
  </si>
  <si>
    <t>59 ROSELLE AVE W</t>
  </si>
  <si>
    <t>41 ROSELLE AVE W</t>
  </si>
  <si>
    <t>809 FILBERT ST</t>
  </si>
  <si>
    <t>815 FILBERT ST</t>
  </si>
  <si>
    <t>817 FILBERT ST</t>
  </si>
  <si>
    <t>821 FILBERT ST</t>
  </si>
  <si>
    <t>825 FILBERT ST</t>
  </si>
  <si>
    <t>829 FILBERT ST</t>
  </si>
  <si>
    <t>832 WILLIS PLACE</t>
  </si>
  <si>
    <t>830 WILLIS PLACE</t>
  </si>
  <si>
    <t>816 WILLIS PLACE</t>
  </si>
  <si>
    <t>814 WILLIS PLACE</t>
  </si>
  <si>
    <t>800 WILLIS PLACE</t>
  </si>
  <si>
    <t>35 ROSELLE AVE W</t>
  </si>
  <si>
    <t>37 ROSELLE AVE W</t>
  </si>
  <si>
    <t>21 ROSELLE AVE W</t>
  </si>
  <si>
    <t xml:space="preserve">2SF L          </t>
  </si>
  <si>
    <t>15 ROSELLE AVE WEST</t>
  </si>
  <si>
    <t>807 WILLIS PLACE</t>
  </si>
  <si>
    <t>811 WILLIS PLACE</t>
  </si>
  <si>
    <t>815 WILLIS PLACE</t>
  </si>
  <si>
    <t>819 WILLIS PLACE</t>
  </si>
  <si>
    <t>26 SUMNER AVE W</t>
  </si>
  <si>
    <t>24 SUMNER AVE W</t>
  </si>
  <si>
    <t>22 SUMNER AVE W</t>
  </si>
  <si>
    <t>16 SUMNER AVE W</t>
  </si>
  <si>
    <t>14 SUMNER AVE W</t>
  </si>
  <si>
    <t>830 CHESTNUT ST</t>
  </si>
  <si>
    <t>12 SUMNER AVE W</t>
  </si>
  <si>
    <t xml:space="preserve">2SF L 2AG      </t>
  </si>
  <si>
    <t>820 CHESTNUT ST</t>
  </si>
  <si>
    <t>814 CHESTNUT ST</t>
  </si>
  <si>
    <t xml:space="preserve">2SF POOL       </t>
  </si>
  <si>
    <t>808 CHESTNUT ST</t>
  </si>
  <si>
    <t>804 CHESTNUT ST</t>
  </si>
  <si>
    <t>800 CHESTNUT ST</t>
  </si>
  <si>
    <t>726 HAZEL ST</t>
  </si>
  <si>
    <t>720 HAZEL ST</t>
  </si>
  <si>
    <t>714 HAZEL ST</t>
  </si>
  <si>
    <t>203 COLFAX AVE W</t>
  </si>
  <si>
    <t>205 COLFAX AVE W</t>
  </si>
  <si>
    <t>217 COLFAX AVE W</t>
  </si>
  <si>
    <t>221 COLFAX AVE W</t>
  </si>
  <si>
    <t>225 COLFAX AVE W</t>
  </si>
  <si>
    <t>175 COLFAX AVE W</t>
  </si>
  <si>
    <t>715 HAZEL ST</t>
  </si>
  <si>
    <t>719 HAZEL ST</t>
  </si>
  <si>
    <t>174 ROSELLE AVE W</t>
  </si>
  <si>
    <t>170 ROSELLE AVE W</t>
  </si>
  <si>
    <t>166 ROSELLE AVE W</t>
  </si>
  <si>
    <t>160 ROSELLE AVE W</t>
  </si>
  <si>
    <t xml:space="preserve">1.5SF1AG POOL  </t>
  </si>
  <si>
    <t>722 PINE ST</t>
  </si>
  <si>
    <t>718 PINE ST</t>
  </si>
  <si>
    <t>714 PINE ST</t>
  </si>
  <si>
    <t>161 COLFAX AVE W</t>
  </si>
  <si>
    <t>167 COLFAX AVE WEST</t>
  </si>
  <si>
    <t xml:space="preserve">2SF 2 2BG POOL </t>
  </si>
  <si>
    <t>708 PINE ST</t>
  </si>
  <si>
    <t>171 COLFAX AVE W</t>
  </si>
  <si>
    <t>155 COLFAX AVE W</t>
  </si>
  <si>
    <t xml:space="preserve">1.5SB2UG       </t>
  </si>
  <si>
    <t>153 COLFAX AVE W</t>
  </si>
  <si>
    <t>711 PINE ST</t>
  </si>
  <si>
    <t>715 PINE ST</t>
  </si>
  <si>
    <t>723 PINE ST</t>
  </si>
  <si>
    <t>156 ROSELLE AVE W</t>
  </si>
  <si>
    <t>152 ROSELLE AVE W</t>
  </si>
  <si>
    <t>148 ROSELLE AVE W</t>
  </si>
  <si>
    <t xml:space="preserve">1SF F          </t>
  </si>
  <si>
    <t>146 ROSELLE AVE W</t>
  </si>
  <si>
    <t>140 ROSELLE AVE W</t>
  </si>
  <si>
    <t>722 LARCH ST</t>
  </si>
  <si>
    <t>716 LARCH ST</t>
  </si>
  <si>
    <t>714 LARCH ST</t>
  </si>
  <si>
    <t>710 LARCH ST</t>
  </si>
  <si>
    <t>141 COLFAX AVE W</t>
  </si>
  <si>
    <t>145 COLFAX AVE W</t>
  </si>
  <si>
    <t>149 COLFAX AVE W</t>
  </si>
  <si>
    <t>135 COLFAX AVE W</t>
  </si>
  <si>
    <t>711 LARCH ST</t>
  </si>
  <si>
    <t xml:space="preserve">1.5SF F 1UG    </t>
  </si>
  <si>
    <t>715 LARCH ST</t>
  </si>
  <si>
    <t>719 LARCH ST</t>
  </si>
  <si>
    <t>723 LARCH ST</t>
  </si>
  <si>
    <t>136 ROSELLE AVE W</t>
  </si>
  <si>
    <t xml:space="preserve">1SF POOL       </t>
  </si>
  <si>
    <t>134 ROSELLE AVE W</t>
  </si>
  <si>
    <t>132 W ROSELLE AVE</t>
  </si>
  <si>
    <t>128 ROSELLE AVE W</t>
  </si>
  <si>
    <t>124 ROSELLE AVE W</t>
  </si>
  <si>
    <t>730 ELM ST</t>
  </si>
  <si>
    <t>1.5SF1UG 2UNITS</t>
  </si>
  <si>
    <t>720 ELM ST</t>
  </si>
  <si>
    <t>718 ELM ST</t>
  </si>
  <si>
    <t>714 ELM ST</t>
  </si>
  <si>
    <t>712 ELM ST</t>
  </si>
  <si>
    <t>708 ELM ST</t>
  </si>
  <si>
    <t>125 COLFAX AVE W</t>
  </si>
  <si>
    <t>127 COLFAX AVE W</t>
  </si>
  <si>
    <t>129 COLFAX AVE W</t>
  </si>
  <si>
    <t>131 COLFAX AVE W</t>
  </si>
  <si>
    <t>117 COLFAX AVE W</t>
  </si>
  <si>
    <t xml:space="preserve">2SB - STORE    </t>
  </si>
  <si>
    <t>711 ELM ST</t>
  </si>
  <si>
    <t>715 ELM ST</t>
  </si>
  <si>
    <t>717 ELM ST</t>
  </si>
  <si>
    <t>721 ELM ST</t>
  </si>
  <si>
    <t>112 ROSELLE AVE W</t>
  </si>
  <si>
    <t>108 ROSELLE AVE W</t>
  </si>
  <si>
    <t>104 ROSELLE AVE W</t>
  </si>
  <si>
    <t>100 ROSELLE AVE W</t>
  </si>
  <si>
    <t>720 LOCUST ST</t>
  </si>
  <si>
    <t>716 LOCUST ST</t>
  </si>
  <si>
    <t>712 LOCUST ST</t>
  </si>
  <si>
    <t>708 LOCUST ST</t>
  </si>
  <si>
    <t>101 COLFAX AVE W</t>
  </si>
  <si>
    <t>103 COLFAX AVE W.</t>
  </si>
  <si>
    <t>105 COLFAX AVE. W</t>
  </si>
  <si>
    <t>107 COLFAX AVE. W</t>
  </si>
  <si>
    <t>111 COLFAX AVE W</t>
  </si>
  <si>
    <t>63 COLFAX AVE W</t>
  </si>
  <si>
    <t>711 LOCUST ST</t>
  </si>
  <si>
    <t>719 LOCUST ST</t>
  </si>
  <si>
    <t>721 LOCUST ST</t>
  </si>
  <si>
    <t>60 ROSELLE AVE W</t>
  </si>
  <si>
    <t>56 ROSELLE AVE W</t>
  </si>
  <si>
    <t>728 FILBERT ST</t>
  </si>
  <si>
    <t>724 FILBERT ST</t>
  </si>
  <si>
    <t>720 FILBERT ST</t>
  </si>
  <si>
    <t>718 FILBERT ST</t>
  </si>
  <si>
    <t>716 FILBERT ST</t>
  </si>
  <si>
    <t>712 FILBERT ST</t>
  </si>
  <si>
    <t>708 FILBERT ST</t>
  </si>
  <si>
    <t>51 COLFAX AVE W</t>
  </si>
  <si>
    <t>55 COLFAX AVE W</t>
  </si>
  <si>
    <t>61 COLFAX AVE W</t>
  </si>
  <si>
    <t>43 COLFAX AVE W</t>
  </si>
  <si>
    <t>711 FILBERT ST</t>
  </si>
  <si>
    <t>719 FILBERT ST</t>
  </si>
  <si>
    <t>721 FILBERT ST</t>
  </si>
  <si>
    <t>42 ROSELLE AVE W</t>
  </si>
  <si>
    <t>40 ROSELLE AVE W</t>
  </si>
  <si>
    <t>38 ROSELLE AVE W</t>
  </si>
  <si>
    <t>34 ROSELLE AVE W</t>
  </si>
  <si>
    <t>32 ROSELLE AVE W</t>
  </si>
  <si>
    <t>720 WILLIS PLACE</t>
  </si>
  <si>
    <t>716 WILLIS PLACE</t>
  </si>
  <si>
    <t xml:space="preserve">1SF21G         </t>
  </si>
  <si>
    <t>715 WILLIS PLACE</t>
  </si>
  <si>
    <t>717 WILLIS PLACE</t>
  </si>
  <si>
    <t>719 WILLIS</t>
  </si>
  <si>
    <t>721 WILLIS PLACE</t>
  </si>
  <si>
    <t>22 ROSELLE AVE W</t>
  </si>
  <si>
    <t>20 ROSELLE AVE W</t>
  </si>
  <si>
    <t>14 ROSELLE AVE W</t>
  </si>
  <si>
    <t>728 CHESTNUT ST</t>
  </si>
  <si>
    <t>724 CHESTNUT ST</t>
  </si>
  <si>
    <t>718 CHESTNUT ST</t>
  </si>
  <si>
    <t>712 CHESTNUT ST</t>
  </si>
  <si>
    <t>708 CHESTNUT ST</t>
  </si>
  <si>
    <t>3 COLFAX AVE W</t>
  </si>
  <si>
    <t>7 COLFAX AVE W</t>
  </si>
  <si>
    <t>11 COLFAX AVE W</t>
  </si>
  <si>
    <t>15 COLFAX AVE W</t>
  </si>
  <si>
    <t>17 COLFAX AVE W</t>
  </si>
  <si>
    <t>19 COLFAX AVE W</t>
  </si>
  <si>
    <t>21 COLFAX AVE W</t>
  </si>
  <si>
    <t>23 COLFAX AVE W</t>
  </si>
  <si>
    <t>25 COLFAX AVE W</t>
  </si>
  <si>
    <t>33 COLFAX AVE W</t>
  </si>
  <si>
    <t>37 COLFAX AVE W</t>
  </si>
  <si>
    <t>CHESTNUT STREET (REAR)</t>
  </si>
  <si>
    <t>250 COLFAX AVE W</t>
  </si>
  <si>
    <t>625 LAUREL AVE</t>
  </si>
  <si>
    <t>619 LAUREL AVE</t>
  </si>
  <si>
    <t>615 LAUREL AVE</t>
  </si>
  <si>
    <t>611 LAUREL AVENUE</t>
  </si>
  <si>
    <t>174 COLFAX AVE W</t>
  </si>
  <si>
    <t>172 COLFAX AVE W</t>
  </si>
  <si>
    <t>168 COLFAX AVE W</t>
  </si>
  <si>
    <t>164 COLFAX AVE W</t>
  </si>
  <si>
    <t>160 COLFAX AVE W</t>
  </si>
  <si>
    <t>156 LINCOLN AVE W</t>
  </si>
  <si>
    <t>152 LINCOLN AVE W</t>
  </si>
  <si>
    <t>148 LINCOLN AVE W</t>
  </si>
  <si>
    <t>146 LINCOLN AVE W</t>
  </si>
  <si>
    <t>144 LINCOLN AVE W</t>
  </si>
  <si>
    <t>140 LINCOLN AVE W</t>
  </si>
  <si>
    <t>157 LINCOLN AVE W</t>
  </si>
  <si>
    <t>153 LINCOLN AVE W</t>
  </si>
  <si>
    <t>156 COLFAX AVE WEST</t>
  </si>
  <si>
    <t>154 COLFAX AVE W</t>
  </si>
  <si>
    <t>150 COLFAX AVE W</t>
  </si>
  <si>
    <t>146 COLFAX AVE W</t>
  </si>
  <si>
    <t>142 COLFAX AVE W</t>
  </si>
  <si>
    <t>622 LARCH ST</t>
  </si>
  <si>
    <t>620 LARCH ST</t>
  </si>
  <si>
    <t>616 LARCH ST</t>
  </si>
  <si>
    <t>612 LARCH ST</t>
  </si>
  <si>
    <t>608 LARCH ST</t>
  </si>
  <si>
    <t>141 LINCOLN AVE W</t>
  </si>
  <si>
    <t>145 LINCOLN AVE W</t>
  </si>
  <si>
    <t>147 W LINCOLN AVE</t>
  </si>
  <si>
    <t>151 LINCOLN AVE W</t>
  </si>
  <si>
    <t>137 LINCOLN AVE W</t>
  </si>
  <si>
    <t>609 LARCH ST</t>
  </si>
  <si>
    <t>611 LARCH ST</t>
  </si>
  <si>
    <t>615 LARCH ST</t>
  </si>
  <si>
    <t>619 LARCH ST</t>
  </si>
  <si>
    <t>623 LARCH ST</t>
  </si>
  <si>
    <t>136 COLFAX AVE W</t>
  </si>
  <si>
    <t>134 COLFAX AVE W</t>
  </si>
  <si>
    <t>130 COLFAX AVE W</t>
  </si>
  <si>
    <t>128 COLFAX AVE W</t>
  </si>
  <si>
    <t>124 COLFAX AVE W</t>
  </si>
  <si>
    <t>120-122 COLFAX AVE W</t>
  </si>
  <si>
    <t xml:space="preserve">2SB3UG5UNITS   </t>
  </si>
  <si>
    <t>620 ELM ST</t>
  </si>
  <si>
    <t>618 ELM ST</t>
  </si>
  <si>
    <t>614 ELM ST</t>
  </si>
  <si>
    <t>612 ELM ST</t>
  </si>
  <si>
    <t>608 ELM ST</t>
  </si>
  <si>
    <t>602 ELM ST</t>
  </si>
  <si>
    <t>127 LINCOLN AVE W</t>
  </si>
  <si>
    <t>131 LINCOLN AVE W</t>
  </si>
  <si>
    <t>135 LINCOLN AVE W</t>
  </si>
  <si>
    <t>117 LINCOLN AVE W</t>
  </si>
  <si>
    <t xml:space="preserve">2SS2UNITS      </t>
  </si>
  <si>
    <t>609 ELM ST</t>
  </si>
  <si>
    <t>613 ELM ST</t>
  </si>
  <si>
    <t>615 ELM ST</t>
  </si>
  <si>
    <t>619 ELM ST</t>
  </si>
  <si>
    <t>621 ELM ST</t>
  </si>
  <si>
    <t>116 COLFAX AVE W</t>
  </si>
  <si>
    <t>108 COLFAX AVE W</t>
  </si>
  <si>
    <t>630 LOCUST ST</t>
  </si>
  <si>
    <t>624 LOCUST ST</t>
  </si>
  <si>
    <t>616 LOCUST ST</t>
  </si>
  <si>
    <t>612 LOCUST ST</t>
  </si>
  <si>
    <t>608 LOCUST ST</t>
  </si>
  <si>
    <t xml:space="preserve">1SS2UG         </t>
  </si>
  <si>
    <t>419 WALNUT ST</t>
  </si>
  <si>
    <t>604 LOCUST ST</t>
  </si>
  <si>
    <t>109 LINCOLN AVE W</t>
  </si>
  <si>
    <t xml:space="preserve">1SS2UG 2UNITS  </t>
  </si>
  <si>
    <t>601 LOCUST ST</t>
  </si>
  <si>
    <t>605 LOCUST ST</t>
  </si>
  <si>
    <t>611 LOCUST ST</t>
  </si>
  <si>
    <t>613 LOCUST ST</t>
  </si>
  <si>
    <t>617 LOCUST ST</t>
  </si>
  <si>
    <t>621 LOCUST ST</t>
  </si>
  <si>
    <t>62 COLFAX AVE W</t>
  </si>
  <si>
    <t>60 COLFAX AVE W</t>
  </si>
  <si>
    <t>54 COLFAX AVE W</t>
  </si>
  <si>
    <t>50 COLFAX AVE W</t>
  </si>
  <si>
    <t>620 FILBERT ST</t>
  </si>
  <si>
    <t>618 FILBERT ST</t>
  </si>
  <si>
    <t>616 FILBERT ST</t>
  </si>
  <si>
    <t>614 FILBERT ST</t>
  </si>
  <si>
    <t>612 FILBERT ST</t>
  </si>
  <si>
    <t>608 FILBERT ST</t>
  </si>
  <si>
    <t>604 FILBERT ST</t>
  </si>
  <si>
    <t>600 FILBERT ST</t>
  </si>
  <si>
    <t>603 FILBERT ST</t>
  </si>
  <si>
    <t>605 FILBERT ST</t>
  </si>
  <si>
    <t>607 FILBERT ST</t>
  </si>
  <si>
    <t>615 FILBERT ST</t>
  </si>
  <si>
    <t>617 FILBERT ST</t>
  </si>
  <si>
    <t>619 FILBERT ST</t>
  </si>
  <si>
    <t>621 FILBERT ST</t>
  </si>
  <si>
    <t>623 FILBERT ST</t>
  </si>
  <si>
    <t>625 FILBERT ST</t>
  </si>
  <si>
    <t>42 COLFAX AVE W</t>
  </si>
  <si>
    <t>38 COLFAX AVE W</t>
  </si>
  <si>
    <t>34 COLFAX AVE W</t>
  </si>
  <si>
    <t>32 COLFAX AVE W</t>
  </si>
  <si>
    <t xml:space="preserve">RESIDENTIAL    </t>
  </si>
  <si>
    <t>30 COLFAX AVE W</t>
  </si>
  <si>
    <t>622 DONALD PLACE</t>
  </si>
  <si>
    <t>618 DONALD PLACE</t>
  </si>
  <si>
    <t>614 DONALD PLACE</t>
  </si>
  <si>
    <t>610 DONALD PLACE</t>
  </si>
  <si>
    <t>608 DONALD PLACE</t>
  </si>
  <si>
    <t>604 DONALD PLACE</t>
  </si>
  <si>
    <t xml:space="preserve">1SF1AG2UNITS   </t>
  </si>
  <si>
    <t>200 BENDER AVE</t>
  </si>
  <si>
    <t>33 LINCOLN AVE W</t>
  </si>
  <si>
    <t>609 DONALD PLACE</t>
  </si>
  <si>
    <t>17 LINCOLN AVE W</t>
  </si>
  <si>
    <t>615 DONALD PLACE</t>
  </si>
  <si>
    <t>619 DONALD PLACE</t>
  </si>
  <si>
    <t>621 DONALD PLACE</t>
  </si>
  <si>
    <t>623 DONALD PLACE</t>
  </si>
  <si>
    <t>24 COLFAX AVE W</t>
  </si>
  <si>
    <t>18 COLFAX AVE W</t>
  </si>
  <si>
    <t>14 COLFAX AVE W</t>
  </si>
  <si>
    <t>10 COLFAX AVE</t>
  </si>
  <si>
    <t>4 COLFAX AVE W</t>
  </si>
  <si>
    <t>626 CHESTNUT ST</t>
  </si>
  <si>
    <t>624 CHESTNUT ST</t>
  </si>
  <si>
    <t>620 CHESTNUT ST</t>
  </si>
  <si>
    <t xml:space="preserve">2SS2UG         </t>
  </si>
  <si>
    <t>616 CHESTNUT ST</t>
  </si>
  <si>
    <t xml:space="preserve">2SS            </t>
  </si>
  <si>
    <t>612 CHESTNUT ST</t>
  </si>
  <si>
    <t>608 CHESTNUT ST</t>
  </si>
  <si>
    <t xml:space="preserve">2SS3UG         </t>
  </si>
  <si>
    <t>604 CHESTNUT ST</t>
  </si>
  <si>
    <t>600 CHESTNUT ST</t>
  </si>
  <si>
    <t>2SF1SCBSTORES2U</t>
  </si>
  <si>
    <t>9 LINCOLN AVE W</t>
  </si>
  <si>
    <t>131 GRANT AVE W</t>
  </si>
  <si>
    <t>15 LINCOLN AVE W</t>
  </si>
  <si>
    <t>501 CHESTER AVE</t>
  </si>
  <si>
    <t>507 CHESTER AVE</t>
  </si>
  <si>
    <t xml:space="preserve">2SF F 1UG      </t>
  </si>
  <si>
    <t>509 CHESTER AVE</t>
  </si>
  <si>
    <t>513 CHESTER AVE</t>
  </si>
  <si>
    <t>517 CHESTER AVE</t>
  </si>
  <si>
    <t>521 CHESTER AVE</t>
  </si>
  <si>
    <t>525 CHESTER AVE</t>
  </si>
  <si>
    <t xml:space="preserve">2SFR1AG        </t>
  </si>
  <si>
    <t>529 CHESTER AVE</t>
  </si>
  <si>
    <t xml:space="preserve">1SFS1AG        </t>
  </si>
  <si>
    <t>533 CHESTER AVE</t>
  </si>
  <si>
    <t>537 CHESTER AVE</t>
  </si>
  <si>
    <t>272 LINCOLN AVE W</t>
  </si>
  <si>
    <t>540 LAUREL AVE</t>
  </si>
  <si>
    <t>536 LAUREL AVE</t>
  </si>
  <si>
    <t>532 LAUREL AVE</t>
  </si>
  <si>
    <t>528 LAUREL AVE</t>
  </si>
  <si>
    <t>524 LAUREL AVE</t>
  </si>
  <si>
    <t>520 LAUREL AVE</t>
  </si>
  <si>
    <t>516 LAUREL AVE</t>
  </si>
  <si>
    <t>512 LAUREL AVE</t>
  </si>
  <si>
    <t>508 LAUREL AVE</t>
  </si>
  <si>
    <t>504 LAUREL AVE</t>
  </si>
  <si>
    <t xml:space="preserve">1.5S1AG        </t>
  </si>
  <si>
    <t>261 WEBSTER AVE W</t>
  </si>
  <si>
    <t>507 LARCH ST</t>
  </si>
  <si>
    <t>509 LARCH ST</t>
  </si>
  <si>
    <t>511 LARCH ST</t>
  </si>
  <si>
    <t>515 LARCH ST</t>
  </si>
  <si>
    <t>517 LARCH ST</t>
  </si>
  <si>
    <t>521 LARCH ST</t>
  </si>
  <si>
    <t>136 LINCOLN AVE W</t>
  </si>
  <si>
    <t xml:space="preserve">1SB            </t>
  </si>
  <si>
    <t>132 LINCOLN AVE W</t>
  </si>
  <si>
    <t>128 LINCOLN AVE W</t>
  </si>
  <si>
    <t>126 LINCOLN AVE W</t>
  </si>
  <si>
    <t>520 ELM ST</t>
  </si>
  <si>
    <t>518 ELM ST</t>
  </si>
  <si>
    <t>516 ELM ST</t>
  </si>
  <si>
    <t>512 ELM ST</t>
  </si>
  <si>
    <t>508 ELM ST</t>
  </si>
  <si>
    <t xml:space="preserve">1SF1AG POOL    </t>
  </si>
  <si>
    <t>502 ELM ST</t>
  </si>
  <si>
    <t>506 ELM ST</t>
  </si>
  <si>
    <t>503 ELM ST</t>
  </si>
  <si>
    <t xml:space="preserve">1SF F 1AG      </t>
  </si>
  <si>
    <t>505 ELM ST</t>
  </si>
  <si>
    <t>511 ELM ST</t>
  </si>
  <si>
    <t xml:space="preserve">1SS            </t>
  </si>
  <si>
    <t>517 ELM ST</t>
  </si>
  <si>
    <t>519 ELM ST</t>
  </si>
  <si>
    <t>116 LINCOLN AVE W</t>
  </si>
  <si>
    <t>112 LINCOLN AVE W</t>
  </si>
  <si>
    <t>110 LINCOLN AVE W</t>
  </si>
  <si>
    <t>106 LINCOLN AVE W</t>
  </si>
  <si>
    <t>104 LINCOLN AVE W</t>
  </si>
  <si>
    <t>100 LINCOLN AVE W</t>
  </si>
  <si>
    <t>524 LOCUST ST</t>
  </si>
  <si>
    <t>514 LOCUST ST</t>
  </si>
  <si>
    <t>510 LOCUST STREET</t>
  </si>
  <si>
    <t>500 LOCUST ST</t>
  </si>
  <si>
    <t>1SCB STORE 7 11</t>
  </si>
  <si>
    <t>525 LOCUST ST</t>
  </si>
  <si>
    <t>PD</t>
  </si>
  <si>
    <t>58 LINCOLN AVE W</t>
  </si>
  <si>
    <t>56 LINCOLN AVE W</t>
  </si>
  <si>
    <t>54 LINCOLN AVE W</t>
  </si>
  <si>
    <t>50 LINCOLN AVE W</t>
  </si>
  <si>
    <t>40 LINCOLN AVE WEST</t>
  </si>
  <si>
    <t>38 LINCOLN AVE W</t>
  </si>
  <si>
    <t>34 LINCOLN AVE W</t>
  </si>
  <si>
    <t>515 LOCUST ST</t>
  </si>
  <si>
    <t>501-511 LOCUST ST</t>
  </si>
  <si>
    <t>35 W WEBSTER AVE</t>
  </si>
  <si>
    <t>31 WEBSTER AVE WEST</t>
  </si>
  <si>
    <t>25 WEBSTER AVE W</t>
  </si>
  <si>
    <t>21 WEBSTER AVE WEST</t>
  </si>
  <si>
    <t>17 WEBSTER AVE W</t>
  </si>
  <si>
    <t>ROB</t>
  </si>
  <si>
    <t>502 CHESTNUT ST</t>
  </si>
  <si>
    <t xml:space="preserve">2SF24UNITS     </t>
  </si>
  <si>
    <t>200 WEBSTER AVE WEST</t>
  </si>
  <si>
    <t xml:space="preserve">2SF- 82UNITS   </t>
  </si>
  <si>
    <t>140 WEBSTER AVE W.</t>
  </si>
  <si>
    <t>259 CLAY AVE W</t>
  </si>
  <si>
    <t>257 CLAY AVE W</t>
  </si>
  <si>
    <t>255 CLAY AVE W</t>
  </si>
  <si>
    <t>253 CLAY AVE W</t>
  </si>
  <si>
    <t>231 CLAY AVE W</t>
  </si>
  <si>
    <t>227 CLAY AVE W</t>
  </si>
  <si>
    <t>225 CLAY AVE W</t>
  </si>
  <si>
    <t xml:space="preserve">1SCB2SCBSHOP   </t>
  </si>
  <si>
    <t>215 CLAY AVE W</t>
  </si>
  <si>
    <t>211 CLAY AVE W</t>
  </si>
  <si>
    <t>205 CLAY AVE W</t>
  </si>
  <si>
    <t>199 CLAY AVE W</t>
  </si>
  <si>
    <t>181 CLAY AVE W</t>
  </si>
  <si>
    <t>179 CLAY AVE W</t>
  </si>
  <si>
    <t>1SCB2SCBFACTORY</t>
  </si>
  <si>
    <t>173 CLAY AVE W</t>
  </si>
  <si>
    <t xml:space="preserve">1S CB GARAGE   </t>
  </si>
  <si>
    <t>143-171 CLAY W</t>
  </si>
  <si>
    <t xml:space="preserve">2SSSFACTORY    </t>
  </si>
  <si>
    <t>139 CLAY AVE W</t>
  </si>
  <si>
    <t xml:space="preserve">1SSFACTORY     </t>
  </si>
  <si>
    <t>135 CLAY AVE W</t>
  </si>
  <si>
    <t>127 CLAY AVE W</t>
  </si>
  <si>
    <t>125 CLAY AVE W</t>
  </si>
  <si>
    <t>115 CLAY AVE W</t>
  </si>
  <si>
    <t>411 CLOVER PLACE</t>
  </si>
  <si>
    <t>415 CLOVER PLACE</t>
  </si>
  <si>
    <t>418 LOCUST ST</t>
  </si>
  <si>
    <t>420 LOCUST ST</t>
  </si>
  <si>
    <t>412 LOCUST ST</t>
  </si>
  <si>
    <t>408 LOCUST ST</t>
  </si>
  <si>
    <t>404 LOCUST ST</t>
  </si>
  <si>
    <t>402 LOCUST ST</t>
  </si>
  <si>
    <t>109 CLAY AVE W</t>
  </si>
  <si>
    <t>63 CLAY AVE W</t>
  </si>
  <si>
    <t>200 LOCUST ST</t>
  </si>
  <si>
    <t>413 LOCUST ST</t>
  </si>
  <si>
    <t>415 LOCUST ST</t>
  </si>
  <si>
    <t>417 LOCUST ST</t>
  </si>
  <si>
    <t>419 LOCUST ST</t>
  </si>
  <si>
    <t>421 LOCUST ST</t>
  </si>
  <si>
    <t>422 FILBERT ST</t>
  </si>
  <si>
    <t>420 FILBERT ST</t>
  </si>
  <si>
    <t>418 FILBERT ST</t>
  </si>
  <si>
    <t>416 FILBERT ST</t>
  </si>
  <si>
    <t>412 FILBERT ST</t>
  </si>
  <si>
    <t>410 FILBERT ST</t>
  </si>
  <si>
    <t>51 CLAY AVE W</t>
  </si>
  <si>
    <t>55 CLAY AVE W</t>
  </si>
  <si>
    <t>57 CLAY AVE W</t>
  </si>
  <si>
    <t>61 CLAY AVE W</t>
  </si>
  <si>
    <t>41 CLAY AVE W</t>
  </si>
  <si>
    <t>39 CLAY AVE W</t>
  </si>
  <si>
    <t>411 FILBERT ST</t>
  </si>
  <si>
    <t>415 FILBERT ST</t>
  </si>
  <si>
    <t>419 FILBERT ST</t>
  </si>
  <si>
    <t>423 FILBERT ST</t>
  </si>
  <si>
    <t>44 WEBSTER AVE WEST</t>
  </si>
  <si>
    <t>40 WEBSTER AVE W</t>
  </si>
  <si>
    <t>38 WEBSTER AVE W</t>
  </si>
  <si>
    <t>34 WEBSTER AVE W</t>
  </si>
  <si>
    <t>428 PARK PLACE</t>
  </si>
  <si>
    <t>422 PARK PLACE</t>
  </si>
  <si>
    <t>418 PARK PLACE</t>
  </si>
  <si>
    <t>412 PARK PLACE</t>
  </si>
  <si>
    <t xml:space="preserve">2SF2UGPOOL     </t>
  </si>
  <si>
    <t>29 CLAY AVE W</t>
  </si>
  <si>
    <t>33 CLAY AVE W</t>
  </si>
  <si>
    <t>35 CLAY AVE W</t>
  </si>
  <si>
    <t>21 CLAY AVE W</t>
  </si>
  <si>
    <t>411 PARK PLACE</t>
  </si>
  <si>
    <t>415 PARK PLACE</t>
  </si>
  <si>
    <t>417 PARK PLACE</t>
  </si>
  <si>
    <t>421 PARK PLACE</t>
  </si>
  <si>
    <t>423 PARK PLACE</t>
  </si>
  <si>
    <t>425 PARK PLACE</t>
  </si>
  <si>
    <t>429 PARK PLACE</t>
  </si>
  <si>
    <t>428 CHESTNUT ST</t>
  </si>
  <si>
    <t xml:space="preserve">2SF25UNITS     </t>
  </si>
  <si>
    <t>420 CHESTNUT ST</t>
  </si>
  <si>
    <t xml:space="preserve">3SF2UG 2UNITS  </t>
  </si>
  <si>
    <t>416 CHESTNUT ST</t>
  </si>
  <si>
    <t xml:space="preserve">2SF2UG3UNITS   </t>
  </si>
  <si>
    <t>17 CLAY AVE W</t>
  </si>
  <si>
    <t>173 WEST GRANT AVE</t>
  </si>
  <si>
    <t>171 WEST GRANT AVE</t>
  </si>
  <si>
    <t xml:space="preserve">2.5SF 2UG      </t>
  </si>
  <si>
    <t>180 CLAY AVE W</t>
  </si>
  <si>
    <t>176 CLAY AVE W</t>
  </si>
  <si>
    <t>170 CLAY AVE W</t>
  </si>
  <si>
    <t>162 FRANKLIN PLACE</t>
  </si>
  <si>
    <t xml:space="preserve">2SF 1UG 2UNITS </t>
  </si>
  <si>
    <t>158 CLAY AVE W</t>
  </si>
  <si>
    <t>154 CLAY AVE W</t>
  </si>
  <si>
    <t>130 CLAY AVE W</t>
  </si>
  <si>
    <t>126 CLAY AVE W</t>
  </si>
  <si>
    <t>120 CLAY AVE W</t>
  </si>
  <si>
    <t>112 CLAY AVE W</t>
  </si>
  <si>
    <t>110 CLAY AVE W</t>
  </si>
  <si>
    <t>328 LOCUST ST</t>
  </si>
  <si>
    <t>326 LOCUST ST</t>
  </si>
  <si>
    <t>324 LOCUST ST</t>
  </si>
  <si>
    <t>320 LOCUST ST</t>
  </si>
  <si>
    <t>314 LOCUST ST</t>
  </si>
  <si>
    <t>304 LOCUST ST</t>
  </si>
  <si>
    <t>300 LOCUST ST</t>
  </si>
  <si>
    <t>2.5SFSTORE2UNIT</t>
  </si>
  <si>
    <t>109 GRANT AVE W</t>
  </si>
  <si>
    <t xml:space="preserve">3SF2UNITS      </t>
  </si>
  <si>
    <t>119 GRANT AVE W</t>
  </si>
  <si>
    <t>123 GRANT AVE W</t>
  </si>
  <si>
    <t>125 GRANT AVE W</t>
  </si>
  <si>
    <t xml:space="preserve">2SB F          </t>
  </si>
  <si>
    <t>129 GRANT AVE W</t>
  </si>
  <si>
    <t xml:space="preserve">1.5SF3UG       </t>
  </si>
  <si>
    <t>133 GRANT AVE W</t>
  </si>
  <si>
    <t>141 GRANT AVE W</t>
  </si>
  <si>
    <t>145 GRANT AVE W</t>
  </si>
  <si>
    <t>149 GRANT AVE W</t>
  </si>
  <si>
    <t>153 GRANT AVE W</t>
  </si>
  <si>
    <t>157 GRANT AVE W</t>
  </si>
  <si>
    <t>163 GRANT AVE W</t>
  </si>
  <si>
    <t>167 GRANT AVE W</t>
  </si>
  <si>
    <t>156 FRANKLIN PLACE</t>
  </si>
  <si>
    <t>152 FRANKLIN PLACE</t>
  </si>
  <si>
    <t>146 FRANKLIN PLACE</t>
  </si>
  <si>
    <t>142 FRANKLIN PLACE</t>
  </si>
  <si>
    <t>138 FRANKLIN PLACE</t>
  </si>
  <si>
    <t>132 FRANKLIN PLACE</t>
  </si>
  <si>
    <t xml:space="preserve">1SF 2UNITS     </t>
  </si>
  <si>
    <t>126 FRANKLIN PLACE</t>
  </si>
  <si>
    <t>122 FRANKLIN PLACE</t>
  </si>
  <si>
    <t>118 FRANKLIN PLACE</t>
  </si>
  <si>
    <t xml:space="preserve">2SV L 2BIG     </t>
  </si>
  <si>
    <t>114 FRANKLIN PLACE</t>
  </si>
  <si>
    <t xml:space="preserve">2.5SS          </t>
  </si>
  <si>
    <t>24 CLAY AVE W</t>
  </si>
  <si>
    <t>22 CLAY AVE W</t>
  </si>
  <si>
    <t>20 CLAY AVE W</t>
  </si>
  <si>
    <t>18 CLAY AVE W</t>
  </si>
  <si>
    <t>14 CLAY AVE W</t>
  </si>
  <si>
    <t>328 CHESTNUT ST</t>
  </si>
  <si>
    <t>324 CHESTNUT ST</t>
  </si>
  <si>
    <t>320 CHESTNUT ST</t>
  </si>
  <si>
    <t>318 CHESTNUT ST</t>
  </si>
  <si>
    <t xml:space="preserve">2SCB OFFICE    </t>
  </si>
  <si>
    <t>310 CHESTNUT ST</t>
  </si>
  <si>
    <t xml:space="preserve">3SF3UG3UNITS   </t>
  </si>
  <si>
    <t>304 CHESTNUT ST</t>
  </si>
  <si>
    <t>3SB27UNITSSTORE</t>
  </si>
  <si>
    <t>11 GRANT AVE W</t>
  </si>
  <si>
    <t>15 GRANT AVE W</t>
  </si>
  <si>
    <t>17 GRANT AVE W</t>
  </si>
  <si>
    <t xml:space="preserve">2SF6UG 3UNITS  </t>
  </si>
  <si>
    <t>21 GRANT AVE W</t>
  </si>
  <si>
    <t>271 SEATON AVE</t>
  </si>
  <si>
    <t>409-411 CHESTER AVE</t>
  </si>
  <si>
    <t xml:space="preserve">1SF 2UG        </t>
  </si>
  <si>
    <t>417 CHESTER AVE</t>
  </si>
  <si>
    <t>419 CHESTER AVE</t>
  </si>
  <si>
    <t>423 CHESTER AVE</t>
  </si>
  <si>
    <t>427 CHESTER AVE</t>
  </si>
  <si>
    <t>268 WEBSTER AVE W</t>
  </si>
  <si>
    <t>260 WEBSTER AVE W</t>
  </si>
  <si>
    <t xml:space="preserve">2SS1AG         </t>
  </si>
  <si>
    <t>426 LAUREL AVE</t>
  </si>
  <si>
    <t>422 LAUREL AVE</t>
  </si>
  <si>
    <t xml:space="preserve">2SF1UG 3UNITS  </t>
  </si>
  <si>
    <t>418 LAUREL AVE</t>
  </si>
  <si>
    <t xml:space="preserve">2SF3UG         </t>
  </si>
  <si>
    <t>408-412 LAUREL AVE</t>
  </si>
  <si>
    <t>263 SEATON AVE</t>
  </si>
  <si>
    <t>265 SEATON AVE</t>
  </si>
  <si>
    <t>269 SEATON AVE</t>
  </si>
  <si>
    <t>258 WEBSTER AVE W</t>
  </si>
  <si>
    <t>SCH</t>
  </si>
  <si>
    <t>176 GRANT AVE W</t>
  </si>
  <si>
    <t>174 GRANT AVE W</t>
  </si>
  <si>
    <t>168 GRANT AVE W</t>
  </si>
  <si>
    <t>164 GRANT AVE W</t>
  </si>
  <si>
    <t>226 MEADOW ST</t>
  </si>
  <si>
    <t>157 BUTLER AVE</t>
  </si>
  <si>
    <t>158 GRANT AVE W</t>
  </si>
  <si>
    <t>154 GRANT AVE W</t>
  </si>
  <si>
    <t>150 GRANT AVE W</t>
  </si>
  <si>
    <t>146 GRANT AVE W</t>
  </si>
  <si>
    <t>144 GRANT AVE W</t>
  </si>
  <si>
    <t>140 GRANT AVE W</t>
  </si>
  <si>
    <t>134 GRANT AVE W</t>
  </si>
  <si>
    <t>132 GRANT AVE WEST</t>
  </si>
  <si>
    <t>124 GRANT AVE W</t>
  </si>
  <si>
    <t>122 GRANT AVE W</t>
  </si>
  <si>
    <t>120 GRANT AVE W</t>
  </si>
  <si>
    <t>118 GRANT AVE W</t>
  </si>
  <si>
    <t>116 GRANT AVE W</t>
  </si>
  <si>
    <t>114 GRANT AVE W</t>
  </si>
  <si>
    <t>112 GRANT AVE W</t>
  </si>
  <si>
    <t>224 LOCUST ST</t>
  </si>
  <si>
    <t>222 LOCUST ST</t>
  </si>
  <si>
    <t>220 LOCUST ST</t>
  </si>
  <si>
    <t>218 LOCUST ST</t>
  </si>
  <si>
    <t>214 LOCUST ST</t>
  </si>
  <si>
    <t>109 BUTLER AVE</t>
  </si>
  <si>
    <t>113 BUTLER AVE</t>
  </si>
  <si>
    <t>115 BUTLER AVE</t>
  </si>
  <si>
    <t>119 BUTLER AVE</t>
  </si>
  <si>
    <t>123 BUTLER AVE</t>
  </si>
  <si>
    <t>125 BUTLER AVE</t>
  </si>
  <si>
    <t>127 BUTLER AVE</t>
  </si>
  <si>
    <t>133 BUTLER AVE</t>
  </si>
  <si>
    <t>135 BUTLER AVE</t>
  </si>
  <si>
    <t>139 BUTLER AVE</t>
  </si>
  <si>
    <t>141 BUTLER AVE</t>
  </si>
  <si>
    <t>145 BUTLER AVE</t>
  </si>
  <si>
    <t>149 BUTLER AVE</t>
  </si>
  <si>
    <t>151 BUTLER AVE</t>
  </si>
  <si>
    <t>153 BUTLER AVE</t>
  </si>
  <si>
    <t>155 BUTLER AVE</t>
  </si>
  <si>
    <t>157 WARREN AVE</t>
  </si>
  <si>
    <t>156 BUTLER AVE</t>
  </si>
  <si>
    <t>154 BUTLER AVE</t>
  </si>
  <si>
    <t>152 BUTLER AVE</t>
  </si>
  <si>
    <t>150 BUTLER AVE</t>
  </si>
  <si>
    <t>146 BUTLER AVE</t>
  </si>
  <si>
    <t>144 BUTLER AVE</t>
  </si>
  <si>
    <t>140 BUTLER AVE</t>
  </si>
  <si>
    <t>138 BUTLER AVE</t>
  </si>
  <si>
    <t>136 BUTLER AVE</t>
  </si>
  <si>
    <t>134 BUTLER AVE</t>
  </si>
  <si>
    <t>130 BUTLER AVE</t>
  </si>
  <si>
    <t>128 BUTLER AVE</t>
  </si>
  <si>
    <t>126 BUTLER AVE</t>
  </si>
  <si>
    <t>120 BUTLER AVE</t>
  </si>
  <si>
    <t>118 BUTLER AVE</t>
  </si>
  <si>
    <t>114 BUTLER AVE</t>
  </si>
  <si>
    <t>112 BUTLER AVE</t>
  </si>
  <si>
    <t>108 BUTLER AVE</t>
  </si>
  <si>
    <t>212 LOCUST ST</t>
  </si>
  <si>
    <t>210 LOCUST ST</t>
  </si>
  <si>
    <t>208 LOCUST ST</t>
  </si>
  <si>
    <t>206 LOCUST ST</t>
  </si>
  <si>
    <t>202 LOCUST ST</t>
  </si>
  <si>
    <t>2.5SS1UG 2UNITS</t>
  </si>
  <si>
    <t>111 WARREN AVE</t>
  </si>
  <si>
    <t>113 WARREN AVE</t>
  </si>
  <si>
    <t>117 WARREN AVE</t>
  </si>
  <si>
    <t xml:space="preserve">2.5SS2UNITS    </t>
  </si>
  <si>
    <t>119 WARREN AVE</t>
  </si>
  <si>
    <t xml:space="preserve">2SF-L-2AG      </t>
  </si>
  <si>
    <t>123 WARREN AVE</t>
  </si>
  <si>
    <t>125 WARREN AVE</t>
  </si>
  <si>
    <t>127 WARREN AVE</t>
  </si>
  <si>
    <t>131 WARREN AVE</t>
  </si>
  <si>
    <t>133 WARREN AVE</t>
  </si>
  <si>
    <t>135 WARREN AVE</t>
  </si>
  <si>
    <t>137 WARREN AVE</t>
  </si>
  <si>
    <t>139 WARREN AVE</t>
  </si>
  <si>
    <t>141 WARREN AVE</t>
  </si>
  <si>
    <t>145 WARREN AVE</t>
  </si>
  <si>
    <t>147 WARREN AVE</t>
  </si>
  <si>
    <t>151 WARREN AVE</t>
  </si>
  <si>
    <t>153 WARREN AVE</t>
  </si>
  <si>
    <t>155 WARREN AVE</t>
  </si>
  <si>
    <t>201 - 205 LOCUST ST</t>
  </si>
  <si>
    <t xml:space="preserve">2SB2AG 8UNITS  </t>
  </si>
  <si>
    <t>211 LOCUST ST</t>
  </si>
  <si>
    <t>213 LOCUST ST</t>
  </si>
  <si>
    <t>217 LOCUST ST</t>
  </si>
  <si>
    <t>221 LOCUST ST</t>
  </si>
  <si>
    <t>223 LOCUST ST</t>
  </si>
  <si>
    <t>62 GRANT AVE W</t>
  </si>
  <si>
    <t>60 GRANT AVE W</t>
  </si>
  <si>
    <t xml:space="preserve">2SF1UG X       </t>
  </si>
  <si>
    <t>58 GRANT AVE W</t>
  </si>
  <si>
    <t>56 GRANT AVE W</t>
  </si>
  <si>
    <t>54 GRANT AVE W</t>
  </si>
  <si>
    <t>50 GRANT AVE W</t>
  </si>
  <si>
    <t xml:space="preserve">2SF X          </t>
  </si>
  <si>
    <t>48 GRANT AVE W</t>
  </si>
  <si>
    <t>46 GRANT AVE W</t>
  </si>
  <si>
    <t>42 GRANT AVE W</t>
  </si>
  <si>
    <t>40 GRANT AVE W</t>
  </si>
  <si>
    <t>209 FILBERT ST</t>
  </si>
  <si>
    <t>222-224 FILBERT ST</t>
  </si>
  <si>
    <t xml:space="preserve">2-2SF DUPLEXS  </t>
  </si>
  <si>
    <t>220 FILBERT ST</t>
  </si>
  <si>
    <t>216 FILBERT ST</t>
  </si>
  <si>
    <t>212 FILBERT ST</t>
  </si>
  <si>
    <t>210 FILBERT ST</t>
  </si>
  <si>
    <t>2SFL2BIG 2UNITS</t>
  </si>
  <si>
    <t>43 WARREN AVE</t>
  </si>
  <si>
    <t>45 WARREN AVE</t>
  </si>
  <si>
    <t>47 WARREN AVE</t>
  </si>
  <si>
    <t>49 WARREN AVE</t>
  </si>
  <si>
    <t xml:space="preserve">2SF3UG 2UNITS  </t>
  </si>
  <si>
    <t>53 WARREN AVE</t>
  </si>
  <si>
    <t>55 WARREN AVE</t>
  </si>
  <si>
    <t>57 WARREN AVE</t>
  </si>
  <si>
    <t>59 WARREN AVE</t>
  </si>
  <si>
    <t>33 WARREN AVE</t>
  </si>
  <si>
    <t>B-2</t>
  </si>
  <si>
    <t>215 FILBERT ST</t>
  </si>
  <si>
    <t>217 FILBERT ST</t>
  </si>
  <si>
    <t>223 FILBERT ST</t>
  </si>
  <si>
    <t>2.5SF 3UG 2UNIT</t>
  </si>
  <si>
    <t>225 FILBERT ST</t>
  </si>
  <si>
    <t>32 GRANT AVE W</t>
  </si>
  <si>
    <t>30 GRANT AVE W</t>
  </si>
  <si>
    <t>24 GRANT AVE W</t>
  </si>
  <si>
    <t>22 GRANT AVE W</t>
  </si>
  <si>
    <t>18 GRANT AVE W</t>
  </si>
  <si>
    <t>16 GRANT AVE W</t>
  </si>
  <si>
    <t xml:space="preserve">2SSOFFICE      </t>
  </si>
  <si>
    <t>240 CHESTNUT ST</t>
  </si>
  <si>
    <t xml:space="preserve">1SBPOSTOFFICE  </t>
  </si>
  <si>
    <t>230 CHESTNUT ST</t>
  </si>
  <si>
    <t xml:space="preserve">2SF2SS2UG      </t>
  </si>
  <si>
    <t>420 WOODLAND AVE</t>
  </si>
  <si>
    <t>224 CHESTNUT ST</t>
  </si>
  <si>
    <t xml:space="preserve">2SCB A         </t>
  </si>
  <si>
    <t>218 CHESTNUT ST</t>
  </si>
  <si>
    <t xml:space="preserve">2SF21UNITS     </t>
  </si>
  <si>
    <t>212 CHESTNUT ST</t>
  </si>
  <si>
    <t>2SFSTORE 4UNITS</t>
  </si>
  <si>
    <t>208 CHESTNUT ST</t>
  </si>
  <si>
    <t>204 CHESTNUT ST</t>
  </si>
  <si>
    <t xml:space="preserve">1SFSTORES      </t>
  </si>
  <si>
    <t>200 CHESTNUT ST</t>
  </si>
  <si>
    <t xml:space="preserve">1S CB STORE    </t>
  </si>
  <si>
    <t>11 WARREN AVE</t>
  </si>
  <si>
    <t>15 WARREN AVE</t>
  </si>
  <si>
    <t>17 WARREN AVE</t>
  </si>
  <si>
    <t xml:space="preserve">2SB 2UNITS     </t>
  </si>
  <si>
    <t>21 WARREN AVE</t>
  </si>
  <si>
    <t>23 WARREN AVE</t>
  </si>
  <si>
    <t>25 WARREN AVE</t>
  </si>
  <si>
    <t>27 WARREN AVE</t>
  </si>
  <si>
    <t>31 WARREN AVE</t>
  </si>
  <si>
    <t>175 WESTFIELD AVE W</t>
  </si>
  <si>
    <t xml:space="preserve">2SFOFF4G       </t>
  </si>
  <si>
    <t>156 WARREN AVE</t>
  </si>
  <si>
    <t>152 WARREN AVE</t>
  </si>
  <si>
    <t>148 WARREN AVE</t>
  </si>
  <si>
    <t>144 WARREN AVE</t>
  </si>
  <si>
    <t>140 WARREN AVE</t>
  </si>
  <si>
    <t>138 WARREN AVE</t>
  </si>
  <si>
    <t xml:space="preserve">3SF1UG         </t>
  </si>
  <si>
    <t>136 WARREN AVE</t>
  </si>
  <si>
    <t>132 WARREN AVE</t>
  </si>
  <si>
    <t>126 WARREN AVE</t>
  </si>
  <si>
    <t>124 WARREN AVE</t>
  </si>
  <si>
    <t>122 WARREN AVE</t>
  </si>
  <si>
    <t>118 WARREN AVE</t>
  </si>
  <si>
    <t>114 WARREN AVE</t>
  </si>
  <si>
    <t>112 WARREN AVE</t>
  </si>
  <si>
    <t>108 WARREN AVE</t>
  </si>
  <si>
    <t>124 LOCUST ST</t>
  </si>
  <si>
    <t>122 LOCUST ST</t>
  </si>
  <si>
    <t>118 LOCUST ST</t>
  </si>
  <si>
    <t xml:space="preserve">2.5SF (2UNITS) </t>
  </si>
  <si>
    <t>116 LOCUST ST</t>
  </si>
  <si>
    <t>114 LOCUST ST</t>
  </si>
  <si>
    <t>112 LOCUST ST</t>
  </si>
  <si>
    <t>101 WESTFIELD AVE W</t>
  </si>
  <si>
    <t xml:space="preserve">1SCBGASSTA     </t>
  </si>
  <si>
    <t>105 WESTFIELD AVE W</t>
  </si>
  <si>
    <t xml:space="preserve">2SF15UNITS     </t>
  </si>
  <si>
    <t>111 WESTFIELD AVE W</t>
  </si>
  <si>
    <t>115 WESTFIELD AVE W</t>
  </si>
  <si>
    <t>121 WESTFIELD AVE W</t>
  </si>
  <si>
    <t>129 WESTFIELD AVE W</t>
  </si>
  <si>
    <t xml:space="preserve">2.5SF2UG3UNITS </t>
  </si>
  <si>
    <t>133 WESTFIELD AVE W</t>
  </si>
  <si>
    <t xml:space="preserve">1SCBGARAGE     </t>
  </si>
  <si>
    <t>147 WESTFIELD AVE WEST</t>
  </si>
  <si>
    <t xml:space="preserve">RESTAURANT     </t>
  </si>
  <si>
    <t>159 WESTFIELD AVE W</t>
  </si>
  <si>
    <t>161-165 WESTFIELD AVE W</t>
  </si>
  <si>
    <t xml:space="preserve">3SCBB 29UNITS  </t>
  </si>
  <si>
    <t>77 WEST WESTFIELD AVE</t>
  </si>
  <si>
    <t>111 LOCUST ST</t>
  </si>
  <si>
    <t xml:space="preserve">2SF27UNITS     </t>
  </si>
  <si>
    <t>115 LOCUST ST</t>
  </si>
  <si>
    <t>119 LOCUST ST</t>
  </si>
  <si>
    <t>60 WARREN AVE</t>
  </si>
  <si>
    <t>58 WARREN AVE</t>
  </si>
  <si>
    <t>54 WARREN AVE</t>
  </si>
  <si>
    <t>50 WARREN AVE</t>
  </si>
  <si>
    <t>124 FILBERT ST</t>
  </si>
  <si>
    <t xml:space="preserve">2SF 2UG 2UNITS </t>
  </si>
  <si>
    <t>122 FILBERT ST</t>
  </si>
  <si>
    <t>120 FILBERT ST</t>
  </si>
  <si>
    <t>116-118 FILBERT ST.</t>
  </si>
  <si>
    <t xml:space="preserve">2SB4UNITS      </t>
  </si>
  <si>
    <t>108-112 FILBERT ST</t>
  </si>
  <si>
    <t>47 WESTFIELD AVE W</t>
  </si>
  <si>
    <t xml:space="preserve">1SCB 2 STORES  </t>
  </si>
  <si>
    <t>107 FILBERT STREET</t>
  </si>
  <si>
    <t>115 FILBERT ST</t>
  </si>
  <si>
    <t>32 WARREN AVE</t>
  </si>
  <si>
    <t>30 WARREN AVE</t>
  </si>
  <si>
    <t>28 WARREN AVE</t>
  </si>
  <si>
    <t>24 WARREN AVE</t>
  </si>
  <si>
    <t>22 WARREN AVE</t>
  </si>
  <si>
    <t>20 WARREN AVE</t>
  </si>
  <si>
    <t>16 WARREN AVE</t>
  </si>
  <si>
    <t>14 WARREN AVE</t>
  </si>
  <si>
    <t xml:space="preserve">2SF2SF         </t>
  </si>
  <si>
    <t>12 WARREN AVE</t>
  </si>
  <si>
    <t>132 CHESTNUT ST</t>
  </si>
  <si>
    <t xml:space="preserve">2SF1SBSTORE    </t>
  </si>
  <si>
    <t>128 CHESTNUT ST</t>
  </si>
  <si>
    <t xml:space="preserve">2SF2UGSTORE    </t>
  </si>
  <si>
    <t>126 CHESTNUT ST</t>
  </si>
  <si>
    <t xml:space="preserve">2SF1SFSTORE    </t>
  </si>
  <si>
    <t>122 CHESTNUT ST</t>
  </si>
  <si>
    <t>2SCB STOR8UNITS</t>
  </si>
  <si>
    <t>110 CHESTNUT ST</t>
  </si>
  <si>
    <t xml:space="preserve">1SCBSTORES     </t>
  </si>
  <si>
    <t>1 WESTFIELD AVE W</t>
  </si>
  <si>
    <t xml:space="preserve">3SB1SBOFFICE   </t>
  </si>
  <si>
    <t>5-9 WESTFIELD AVE W</t>
  </si>
  <si>
    <t>2SFSTORES8UNITS</t>
  </si>
  <si>
    <t>11-13 WESTFIELD AVE W</t>
  </si>
  <si>
    <t xml:space="preserve">2SBSTORES      </t>
  </si>
  <si>
    <t>15 WESTFIELD AVE W</t>
  </si>
  <si>
    <t xml:space="preserve">2SFSTORES1UNIT </t>
  </si>
  <si>
    <t>21 WESTFIELD AVE W</t>
  </si>
  <si>
    <t xml:space="preserve">1SB2SBTHEATRE  </t>
  </si>
  <si>
    <t>33 WESTFIELD AVE W</t>
  </si>
  <si>
    <t>37-39 WESTFIELD AVE W</t>
  </si>
  <si>
    <t>722 WALNUT ST</t>
  </si>
  <si>
    <t>204-216 WESTFIELD AVE W</t>
  </si>
  <si>
    <t>190 WESTFIELD AVE W</t>
  </si>
  <si>
    <t xml:space="preserve">2SBFACTORY     </t>
  </si>
  <si>
    <t>180 WESTFIELD AVE W</t>
  </si>
  <si>
    <t>168-170 WESTFIELD AVE W</t>
  </si>
  <si>
    <t>160 WESTFIELD AVE W</t>
  </si>
  <si>
    <t xml:space="preserve">2.5SF27UNITS   </t>
  </si>
  <si>
    <t>154 WESTFIELD AVE W</t>
  </si>
  <si>
    <t>MEDICAL DISPENS</t>
  </si>
  <si>
    <t>146 WESTFIELD AVE W</t>
  </si>
  <si>
    <t>134 WESTFIELD AVE W</t>
  </si>
  <si>
    <t xml:space="preserve">1SCBCARWASH    </t>
  </si>
  <si>
    <t>130 WESTFIELD AVE W</t>
  </si>
  <si>
    <t>120 WESTFIELD AVE W</t>
  </si>
  <si>
    <t xml:space="preserve">1SBSTORE       </t>
  </si>
  <si>
    <t>112 WESTFIELD AVE W</t>
  </si>
  <si>
    <t>108 W. WESTFIELD AVE</t>
  </si>
  <si>
    <t xml:space="preserve">2SCBRESTAURANT </t>
  </si>
  <si>
    <t>74 WESTFIELD AVE W</t>
  </si>
  <si>
    <t xml:space="preserve">1SCB AUTO +    </t>
  </si>
  <si>
    <t>10 WESTFIELD AVE W</t>
  </si>
  <si>
    <t>803 CHESTNUT ST</t>
  </si>
  <si>
    <t>809 CHESTNUT ST</t>
  </si>
  <si>
    <t>815 CHESTNUT ST</t>
  </si>
  <si>
    <t>819 CHESTNUT ST</t>
  </si>
  <si>
    <t>821 CHESTNUT ST</t>
  </si>
  <si>
    <t>825 CHESTNUT ST</t>
  </si>
  <si>
    <t>10 SUMNER AVE E</t>
  </si>
  <si>
    <t>20 SUMNER AVE E</t>
  </si>
  <si>
    <t xml:space="preserve">2SF2UGSHED     </t>
  </si>
  <si>
    <t>22 SUMNER AVE E</t>
  </si>
  <si>
    <t>26 SUMNER AVE E</t>
  </si>
  <si>
    <t>30 SUMNER AVE E</t>
  </si>
  <si>
    <t>34 SUMNER AVE E</t>
  </si>
  <si>
    <t>40 SUMNER AVE E</t>
  </si>
  <si>
    <t>44 SUMNER AVE E</t>
  </si>
  <si>
    <t>52 SUMNER AVE E</t>
  </si>
  <si>
    <t>826 WALNUT ST</t>
  </si>
  <si>
    <t>822 WALNUT ST</t>
  </si>
  <si>
    <t>812 WALNUT ST</t>
  </si>
  <si>
    <t>55 ROSELLE AVE E</t>
  </si>
  <si>
    <t>49 ROSELLE AVE E</t>
  </si>
  <si>
    <t>43 ROSELLE AVE E</t>
  </si>
  <si>
    <t>819 HAMILTON PLACE</t>
  </si>
  <si>
    <t>815 HAMILTON PLACE</t>
  </si>
  <si>
    <t>811 HAMILTON PLACE</t>
  </si>
  <si>
    <t>37 ROSELLE AVE E</t>
  </si>
  <si>
    <t>816 HAMILTON PLACE</t>
  </si>
  <si>
    <t>812 HAMILTON PLACE</t>
  </si>
  <si>
    <t xml:space="preserve">1SB1AG POOL    </t>
  </si>
  <si>
    <t>27 ROSELLE AVE E</t>
  </si>
  <si>
    <t>21 ROSELLE AVE E</t>
  </si>
  <si>
    <t>15 ROSELLE AVE E</t>
  </si>
  <si>
    <t>801 WALNUT ST</t>
  </si>
  <si>
    <t>811 WALNUT ST</t>
  </si>
  <si>
    <t xml:space="preserve">2SF1SF2AG      </t>
  </si>
  <si>
    <t>819 WALNUT ST</t>
  </si>
  <si>
    <t>825 WALNUT STREET</t>
  </si>
  <si>
    <t>829 WALNUT STREET</t>
  </si>
  <si>
    <t xml:space="preserve">2SFL2BIG       </t>
  </si>
  <si>
    <t>831 WALNUT STREET</t>
  </si>
  <si>
    <t>835 WALNUT ST</t>
  </si>
  <si>
    <t>860 PROSPECT ST</t>
  </si>
  <si>
    <t>854 PROSPECT ST</t>
  </si>
  <si>
    <t>848 PROSPECT ST</t>
  </si>
  <si>
    <t xml:space="preserve">2SF1AG S       </t>
  </si>
  <si>
    <t>842 PROSPECT ST</t>
  </si>
  <si>
    <t>836 PROSPECT ST</t>
  </si>
  <si>
    <t>830 PROSPECT ST</t>
  </si>
  <si>
    <t>824 PROSPECT ST</t>
  </si>
  <si>
    <t>818 PROSPECT ST</t>
  </si>
  <si>
    <t>816 PROSPECT ST</t>
  </si>
  <si>
    <t>810 PROSPECT ST</t>
  </si>
  <si>
    <t>804 PROSPECT ST</t>
  </si>
  <si>
    <t>105 ROSELLE AVE E</t>
  </si>
  <si>
    <t>805 PROSPECT ST</t>
  </si>
  <si>
    <t>819 PROSPECT ST</t>
  </si>
  <si>
    <t>829 PROSPECT ST</t>
  </si>
  <si>
    <t>833 PROSPECT ST</t>
  </si>
  <si>
    <t>843 PROSPECT ST</t>
  </si>
  <si>
    <t>847 PROSPECT ST</t>
  </si>
  <si>
    <t>855 PROSPECT ST</t>
  </si>
  <si>
    <t>861 PROSPECT ST</t>
  </si>
  <si>
    <t>MAPLE STREET</t>
  </si>
  <si>
    <t>203 MAPLE ST</t>
  </si>
  <si>
    <t>197 MAPLE ST</t>
  </si>
  <si>
    <t>193 MAPLE ST</t>
  </si>
  <si>
    <t>189 MAPLE ST</t>
  </si>
  <si>
    <t>185 MAPLE ST</t>
  </si>
  <si>
    <t>181 MAPLE ST</t>
  </si>
  <si>
    <t>175 MAPLE ST</t>
  </si>
  <si>
    <t>171 MAPLE ST</t>
  </si>
  <si>
    <t>165 MAPLE ST</t>
  </si>
  <si>
    <t>161 MAPLE ST</t>
  </si>
  <si>
    <t>147 ROSELLE AVE E</t>
  </si>
  <si>
    <t>137 ROSELLE AVE E</t>
  </si>
  <si>
    <t xml:space="preserve">12F2AG         </t>
  </si>
  <si>
    <t>198 MAPLE ST</t>
  </si>
  <si>
    <t>204 MAPLE ST</t>
  </si>
  <si>
    <t>208 MAPLE ST</t>
  </si>
  <si>
    <t>212 MAPLE ST</t>
  </si>
  <si>
    <t xml:space="preserve">2SF2AG POOL    </t>
  </si>
  <si>
    <t>214 MAPLE ST</t>
  </si>
  <si>
    <t>218 MAPLE ST</t>
  </si>
  <si>
    <t>840 GALLOPING HILL ROAD</t>
  </si>
  <si>
    <t>836 GALLOPING HILL ROAD</t>
  </si>
  <si>
    <t>313 REINDEL PLACE</t>
  </si>
  <si>
    <t>319 REINDEL PL</t>
  </si>
  <si>
    <t>325 REINDEL PL</t>
  </si>
  <si>
    <t>707 CHESTNUT ST</t>
  </si>
  <si>
    <t>711 CHESTNUT ST</t>
  </si>
  <si>
    <t xml:space="preserve">2SF2BIG  POOL  </t>
  </si>
  <si>
    <t>717 CHESTNUT ST</t>
  </si>
  <si>
    <t>725 CHESTNUT ST</t>
  </si>
  <si>
    <t>6 ROSELLE AVE E</t>
  </si>
  <si>
    <t>12 ROSELLE AVE E</t>
  </si>
  <si>
    <t>16 ROSELLE AVE E</t>
  </si>
  <si>
    <t>20 ROSELLE AVE E</t>
  </si>
  <si>
    <t>26 ROSELLE AVE E</t>
  </si>
  <si>
    <t>718 HAMILTON PLACE</t>
  </si>
  <si>
    <t>714 HAMILTON PLACE</t>
  </si>
  <si>
    <t>710 HAMILTON PLACE</t>
  </si>
  <si>
    <t>706 HAMILTON PLACE</t>
  </si>
  <si>
    <t>700 HAMILTON PLACE</t>
  </si>
  <si>
    <t>17 COLFAX AVE E</t>
  </si>
  <si>
    <t>15 COLFAX AVE E</t>
  </si>
  <si>
    <t>11 COLFAX AVE E</t>
  </si>
  <si>
    <t>7 COLFAX AVE E</t>
  </si>
  <si>
    <t>701 HAMILTON PLACE</t>
  </si>
  <si>
    <t>705 HAMILTON PLACE</t>
  </si>
  <si>
    <t>711 HAMILTON PLACE</t>
  </si>
  <si>
    <t>715 HAMILTON PLACE</t>
  </si>
  <si>
    <t>721 HAMILTON PLACE</t>
  </si>
  <si>
    <t>36 ROSELLE AVE E</t>
  </si>
  <si>
    <t>40 ROSELLE AVE E</t>
  </si>
  <si>
    <t>44 ROSELLE AVE E</t>
  </si>
  <si>
    <t>52 ROSELLE AVE E</t>
  </si>
  <si>
    <t xml:space="preserve">2SFL20G        </t>
  </si>
  <si>
    <t>716 WALNUT ST</t>
  </si>
  <si>
    <t>710 WALNUT ST</t>
  </si>
  <si>
    <t>706 WALNUT ST</t>
  </si>
  <si>
    <t>45 COLFAX AVE E</t>
  </si>
  <si>
    <t>707 WALNUT ST</t>
  </si>
  <si>
    <t>709 WALNUT ST</t>
  </si>
  <si>
    <t>711 WALNUT ST</t>
  </si>
  <si>
    <t>715 WALNUT ST</t>
  </si>
  <si>
    <t>717 WALNUT STREET</t>
  </si>
  <si>
    <t>721 WALNUT ST</t>
  </si>
  <si>
    <t>100 ROSELLE AVE E</t>
  </si>
  <si>
    <t>110 ROSELLE AVE E</t>
  </si>
  <si>
    <t>114 ROSELLE AVE E</t>
  </si>
  <si>
    <t>124 ROSELLE AVE E</t>
  </si>
  <si>
    <t>128 ROSELLE AVE E</t>
  </si>
  <si>
    <t xml:space="preserve">12F1UG         </t>
  </si>
  <si>
    <t>132 ROSELLE AVE E</t>
  </si>
  <si>
    <t>140 ROSELLE AVE E</t>
  </si>
  <si>
    <t>144 ROSELLE AVE E</t>
  </si>
  <si>
    <t>148 ROSELLE AVE E</t>
  </si>
  <si>
    <t>154 MAPLE ST</t>
  </si>
  <si>
    <t>158 MAPLE ST</t>
  </si>
  <si>
    <t>162 MAPLE ST</t>
  </si>
  <si>
    <t>166 MAPLE ST</t>
  </si>
  <si>
    <t>170 MAPLE ST</t>
  </si>
  <si>
    <t>174 MAPLE ST</t>
  </si>
  <si>
    <t>178 MAPLE ST</t>
  </si>
  <si>
    <t>182 MAPLE ST</t>
  </si>
  <si>
    <t>186 MAPLE ST</t>
  </si>
  <si>
    <t>340 REINDEL PL</t>
  </si>
  <si>
    <t>332 REINDEL PL</t>
  </si>
  <si>
    <t>328 REINDEL PL</t>
  </si>
  <si>
    <t>324 REINDEL PL</t>
  </si>
  <si>
    <t>320 REINDEL PL</t>
  </si>
  <si>
    <t>316 REINDEL PL</t>
  </si>
  <si>
    <t>312 REINDEL PL</t>
  </si>
  <si>
    <t>308 REINDEL PL</t>
  </si>
  <si>
    <t>304 REINDEL PL</t>
  </si>
  <si>
    <t xml:space="preserve">2SF1AG POOL    </t>
  </si>
  <si>
    <t>300 REINDEL PL</t>
  </si>
  <si>
    <t>609 CHESTNUT ST</t>
  </si>
  <si>
    <t>617 CHESTNUT ST</t>
  </si>
  <si>
    <t>619 CHESTNUT ST</t>
  </si>
  <si>
    <t>621 CHESTNUT ST</t>
  </si>
  <si>
    <t>623 CHESTNUT ST</t>
  </si>
  <si>
    <t>627 CHESTNUT ST</t>
  </si>
  <si>
    <t>629 CHESTNUT ST</t>
  </si>
  <si>
    <t>16 COLFAX AVE E</t>
  </si>
  <si>
    <t>18 COLFAX AVE E</t>
  </si>
  <si>
    <t>22 COLFAX AVE E</t>
  </si>
  <si>
    <t>26 COLFAX AVE E</t>
  </si>
  <si>
    <t>28 COLFAX AVE E</t>
  </si>
  <si>
    <t>30 COLFAX AVE E</t>
  </si>
  <si>
    <t>32 COLFAX AVE E</t>
  </si>
  <si>
    <t xml:space="preserve">2SF1UG POOL    </t>
  </si>
  <si>
    <t>34 EAST COLFAX AVE</t>
  </si>
  <si>
    <t>40 COLFAX AVE E</t>
  </si>
  <si>
    <t>44 COLFAX AVE E</t>
  </si>
  <si>
    <t>WALNUT ST</t>
  </si>
  <si>
    <t>137 COLFAX AVE E</t>
  </si>
  <si>
    <t>143 COLFAX AVE E</t>
  </si>
  <si>
    <t>147 COLFAX AVE E</t>
  </si>
  <si>
    <t>233 LEHIGH AVE</t>
  </si>
  <si>
    <t xml:space="preserve">2SF 1CUG       </t>
  </si>
  <si>
    <t>239 LEHIGH AVE</t>
  </si>
  <si>
    <t>245 LEHIGH AVE</t>
  </si>
  <si>
    <t>249 LEHIGH AVE</t>
  </si>
  <si>
    <t xml:space="preserve">2SF1SF         </t>
  </si>
  <si>
    <t>253-255 LEHIGH AVE</t>
  </si>
  <si>
    <t>257 LEHIGH AVE</t>
  </si>
  <si>
    <t xml:space="preserve">2SF 2 1BIG     </t>
  </si>
  <si>
    <t>259 LEHIGH AVE</t>
  </si>
  <si>
    <t>319 LEHIGH AVE</t>
  </si>
  <si>
    <t>323 LEHIGH AVE</t>
  </si>
  <si>
    <t>329 LEHIGH AVE</t>
  </si>
  <si>
    <t>211 COLFAX AVE E</t>
  </si>
  <si>
    <t>215 COLFAX AVE E</t>
  </si>
  <si>
    <t>217 COLFAX AVE E</t>
  </si>
  <si>
    <t>223 COLFAX AVE E</t>
  </si>
  <si>
    <t>238 LEHIGH AVE</t>
  </si>
  <si>
    <t>242 LEHIGH AVE</t>
  </si>
  <si>
    <t>246 LEHIGH AVE</t>
  </si>
  <si>
    <t>250 LEHIGH AVE</t>
  </si>
  <si>
    <t>254 LEHIGH AVE</t>
  </si>
  <si>
    <t xml:space="preserve">1SF F 1UG      </t>
  </si>
  <si>
    <t>722 HEMLOCK ST</t>
  </si>
  <si>
    <t>708 HEMLOCK ST</t>
  </si>
  <si>
    <t>702 HEMLOCK ST</t>
  </si>
  <si>
    <t>243 COLFAX AVE E</t>
  </si>
  <si>
    <t>239 COLFAX AVE E</t>
  </si>
  <si>
    <t>235 COLFAX AVE E</t>
  </si>
  <si>
    <t>231 COLFAX AVE E</t>
  </si>
  <si>
    <t>227 COLFAX AVE E</t>
  </si>
  <si>
    <t>701 HEMLOCK ST</t>
  </si>
  <si>
    <t>705 HEMLOCK ST</t>
  </si>
  <si>
    <t>709 HEMLOCK ST</t>
  </si>
  <si>
    <t>715 HEMLOCK ST</t>
  </si>
  <si>
    <t>717 HEMLOCK ST</t>
  </si>
  <si>
    <t>721 HEMLOCK ST</t>
  </si>
  <si>
    <t>723 HEMLOCK ST</t>
  </si>
  <si>
    <t>725 HEMLOCK ST</t>
  </si>
  <si>
    <t>731 HEMLOCK ST</t>
  </si>
  <si>
    <t>754 WOODLAND AVE</t>
  </si>
  <si>
    <t>744 WOODLAND AVE</t>
  </si>
  <si>
    <t>740 WOODLAND AVE</t>
  </si>
  <si>
    <t>736 WOODLAND AVE</t>
  </si>
  <si>
    <t>730 WOODLAND AVE</t>
  </si>
  <si>
    <t>726 WOODLAND AVE</t>
  </si>
  <si>
    <t>333 COLFAX AVE E</t>
  </si>
  <si>
    <t>331 COLFAX AVE E</t>
  </si>
  <si>
    <t>325 COLFAX AVE E</t>
  </si>
  <si>
    <t>319 COLFAX AVE E</t>
  </si>
  <si>
    <t>315 COLFAX AVE E</t>
  </si>
  <si>
    <t>311 COLFAX AVE E</t>
  </si>
  <si>
    <t>REAR OF 730 WOODLAND AVE</t>
  </si>
  <si>
    <t>701 WOODLAND AVE</t>
  </si>
  <si>
    <t>711 WOODLAND AVE</t>
  </si>
  <si>
    <t>715 WOODLAND AVE</t>
  </si>
  <si>
    <t>719 WOODLAND AVE</t>
  </si>
  <si>
    <t>723 WOODLAND AVE</t>
  </si>
  <si>
    <t>727 WOODLAND AVE</t>
  </si>
  <si>
    <t>731 WOODLAND AVE</t>
  </si>
  <si>
    <t>735 WOODLAND AVE</t>
  </si>
  <si>
    <t>739 WOODLAND AVE</t>
  </si>
  <si>
    <t>743 WOODLAND AVE</t>
  </si>
  <si>
    <t>749 WOODLAND AVE</t>
  </si>
  <si>
    <t>GALLOPING HILL &amp; LEHIGH</t>
  </si>
  <si>
    <t>744 GALLOPING HILL UNIT 1</t>
  </si>
  <si>
    <t xml:space="preserve">OFFICE CONDO   </t>
  </si>
  <si>
    <t>744 GALLOPING HILL UNIT 2</t>
  </si>
  <si>
    <t>744 GALLOPING HILL UNIT 3</t>
  </si>
  <si>
    <t>744 GALLOPING HILL UNIT 4</t>
  </si>
  <si>
    <t>744 GALLOPING HILL UNIT 5</t>
  </si>
  <si>
    <t>730 GALLOPING HILL ROAD</t>
  </si>
  <si>
    <t>726 GALLOPING HILL ROAD</t>
  </si>
  <si>
    <t>720 GALLOPING HILL ROAD</t>
  </si>
  <si>
    <t>716 GALLOPING HILL ROAD</t>
  </si>
  <si>
    <t>712 GALLOPING HILL ROAD</t>
  </si>
  <si>
    <t>706 GALLOPING HILL ROAD</t>
  </si>
  <si>
    <t>702 GALLOPING HILL ROAD</t>
  </si>
  <si>
    <t>409 COLFAX AVE E</t>
  </si>
  <si>
    <t>405 COLFAX AVE E</t>
  </si>
  <si>
    <t>31 LINCOLN AVE E</t>
  </si>
  <si>
    <t>35 LINCOLN AVE E</t>
  </si>
  <si>
    <t>39 LINCOLN AVE E</t>
  </si>
  <si>
    <t>41 LINCOLN AVE E</t>
  </si>
  <si>
    <t>45 LINCOLN AVE E</t>
  </si>
  <si>
    <t>606 WALNUT STREET</t>
  </si>
  <si>
    <t xml:space="preserve">2SFIUG         </t>
  </si>
  <si>
    <t>608 WALNUT STREET</t>
  </si>
  <si>
    <t xml:space="preserve">2SF 2 1BG      </t>
  </si>
  <si>
    <t>610 WALNUT ST</t>
  </si>
  <si>
    <t>601 WALNUT ST</t>
  </si>
  <si>
    <t>605 WALNUT ST</t>
  </si>
  <si>
    <t>609 WALNUT ST</t>
  </si>
  <si>
    <t>613 WALNUT ST</t>
  </si>
  <si>
    <t>617 WALNUT ST</t>
  </si>
  <si>
    <t>116 COLFAX AVE E</t>
  </si>
  <si>
    <t xml:space="preserve">2SF2AG 2UNITS  </t>
  </si>
  <si>
    <t>118 COLFAX AVE E</t>
  </si>
  <si>
    <t>120 COLFAX AVE E</t>
  </si>
  <si>
    <t>124 COLFAX AVE E</t>
  </si>
  <si>
    <t>128 COLFAX AVE E</t>
  </si>
  <si>
    <t>136 COLFAX AVE E</t>
  </si>
  <si>
    <t>138 COLFAX AVE E</t>
  </si>
  <si>
    <t>142 COLFAX AVE E</t>
  </si>
  <si>
    <t>146 COLFAX AVE E</t>
  </si>
  <si>
    <t>150 COLFAX AVE E</t>
  </si>
  <si>
    <t>154 COLFAX AVE E</t>
  </si>
  <si>
    <t>158 COLFAX AVE E</t>
  </si>
  <si>
    <t>162 COLFAX AVE E</t>
  </si>
  <si>
    <t>628 SPRUCE ST</t>
  </si>
  <si>
    <t>626 SPRUCE ST</t>
  </si>
  <si>
    <t>624 SPRUCE ST</t>
  </si>
  <si>
    <t>620 SPRUCE ST</t>
  </si>
  <si>
    <t>616 SPRUCE ST</t>
  </si>
  <si>
    <t>614 SPRUCE ST</t>
  </si>
  <si>
    <t>612 SPRUCE ST</t>
  </si>
  <si>
    <t>175 LINCOLN AVE E</t>
  </si>
  <si>
    <t>171 LINCOLN AVE E</t>
  </si>
  <si>
    <t>165 LINCOLN AVE E</t>
  </si>
  <si>
    <t>161 LINCOLN AVE E</t>
  </si>
  <si>
    <t>157 LINCOLN AVE E</t>
  </si>
  <si>
    <t>153 LINCOLN AVE E</t>
  </si>
  <si>
    <t>149 LINCOLN AVE E</t>
  </si>
  <si>
    <t>145 LINCOLN AVE E</t>
  </si>
  <si>
    <t>139 LINCOLN AVE E</t>
  </si>
  <si>
    <t>135 LINCOLN AVE E</t>
  </si>
  <si>
    <t>127 LINCOLN AVE E</t>
  </si>
  <si>
    <t>125 LINCOLN AVE E</t>
  </si>
  <si>
    <t>121 LINCOLN AVE E</t>
  </si>
  <si>
    <t>117 LINCOLN AVE E</t>
  </si>
  <si>
    <t>115 LINCOLN AVE E</t>
  </si>
  <si>
    <t>201 LINCOLN AVE E</t>
  </si>
  <si>
    <t>615 SPRUCE ST</t>
  </si>
  <si>
    <t>617 SPRUCE ST</t>
  </si>
  <si>
    <t>619 SPRUCE ST</t>
  </si>
  <si>
    <t>625 SPRUCE ST</t>
  </si>
  <si>
    <t>629 SPRUCE ST</t>
  </si>
  <si>
    <t>633 SPRUCE ST</t>
  </si>
  <si>
    <t>637 SPRUCE ST</t>
  </si>
  <si>
    <t>210 COLFAX AVE E</t>
  </si>
  <si>
    <t>640 HEMLOCK ST</t>
  </si>
  <si>
    <t>636 HEMLOCK ST</t>
  </si>
  <si>
    <t>632 HEMLOCK ST</t>
  </si>
  <si>
    <t>628 HEMLOCK ST</t>
  </si>
  <si>
    <t>624 HEMLOCK ST</t>
  </si>
  <si>
    <t>620 HEMLOCK ST</t>
  </si>
  <si>
    <t>616 HEMLOCK ST</t>
  </si>
  <si>
    <t>612 HEMLOCK ST</t>
  </si>
  <si>
    <t>219 E LINCOLN AVENUE</t>
  </si>
  <si>
    <t>215 LINCOLN AVE E</t>
  </si>
  <si>
    <t>213 LINCOLN AVE E</t>
  </si>
  <si>
    <t>209 LINCOLN AVE E</t>
  </si>
  <si>
    <t>205 LINCOLN AVE E</t>
  </si>
  <si>
    <t>505 CHESTNUT ST</t>
  </si>
  <si>
    <t>2SF2UNITS OFFIC</t>
  </si>
  <si>
    <t>511 CHESTNUT ST</t>
  </si>
  <si>
    <t xml:space="preserve">2SF OFFICE     </t>
  </si>
  <si>
    <t>16 LINCOLN AVE E.</t>
  </si>
  <si>
    <t>20 LINCOLN AVE E</t>
  </si>
  <si>
    <t>26 LINCOLN AVE E</t>
  </si>
  <si>
    <t>28 LINCOLN AVE E</t>
  </si>
  <si>
    <t>30 LINCOLN AVE E</t>
  </si>
  <si>
    <t>36 LINCOLN AVE E</t>
  </si>
  <si>
    <t>40 LINCOLN AVE E</t>
  </si>
  <si>
    <t>42 LINCOLN AVE E</t>
  </si>
  <si>
    <t>46 LINCOLN AVE E</t>
  </si>
  <si>
    <t>526 WALNUT ST</t>
  </si>
  <si>
    <t>522 WALNUT ST</t>
  </si>
  <si>
    <t>516 WALNUT ST</t>
  </si>
  <si>
    <t>512 WALNUT STREET</t>
  </si>
  <si>
    <t>506 WALNUT STREET</t>
  </si>
  <si>
    <t xml:space="preserve">2SF 3UG        </t>
  </si>
  <si>
    <t>500 WALNUT ST</t>
  </si>
  <si>
    <t xml:space="preserve">2SS1AGOFFICE   </t>
  </si>
  <si>
    <t>45 WEBSTER AVE E</t>
  </si>
  <si>
    <t>43 WEBSTER AVE E</t>
  </si>
  <si>
    <t>41 WEBSTER AVE E</t>
  </si>
  <si>
    <t>37 WEBSTER AVE E</t>
  </si>
  <si>
    <t>33 WEBSTER AVE E</t>
  </si>
  <si>
    <t>29 WEBSTER AVE E</t>
  </si>
  <si>
    <t>25 WEBSTER AVE E</t>
  </si>
  <si>
    <t>21 WEBSTER AVE E</t>
  </si>
  <si>
    <t>17 WEBSTER AVE E</t>
  </si>
  <si>
    <t>15 WEBSTER AVE E</t>
  </si>
  <si>
    <t>501 WALNUT ST</t>
  </si>
  <si>
    <t>507 WALNUT ST</t>
  </si>
  <si>
    <t>511 WALNUT ST</t>
  </si>
  <si>
    <t>515 WALNUT ST</t>
  </si>
  <si>
    <t>517 WALNUT ST</t>
  </si>
  <si>
    <t>521 WALNUT ST</t>
  </si>
  <si>
    <t>525 WALNUT ST</t>
  </si>
  <si>
    <t>529 WALNUT ST</t>
  </si>
  <si>
    <t>114 LINCOLN AVE E</t>
  </si>
  <si>
    <t>118 LINCOLN AVE E</t>
  </si>
  <si>
    <t>122 LINCOLN AVE E</t>
  </si>
  <si>
    <t>126 LINCOLN AVE E</t>
  </si>
  <si>
    <t>128 LINCOLN AVE E</t>
  </si>
  <si>
    <t>132 LINCOLN AVE E</t>
  </si>
  <si>
    <t>138 LINCOLN AVE E</t>
  </si>
  <si>
    <t>144 LINCOLN AVE E</t>
  </si>
  <si>
    <t>148 LINCOLN AVE E</t>
  </si>
  <si>
    <t>150 LINCOLN AVE E</t>
  </si>
  <si>
    <t>152 LINCOLN AVE E</t>
  </si>
  <si>
    <t>160 LINCOLN AVE E</t>
  </si>
  <si>
    <t>164 LINCOLN AVE E</t>
  </si>
  <si>
    <t>168 LINCOLN AVE E</t>
  </si>
  <si>
    <t>172 LINCOLN AVE E</t>
  </si>
  <si>
    <t>176 LINCOLN AVE E</t>
  </si>
  <si>
    <t>526 SPRUCE ST</t>
  </si>
  <si>
    <t>522 SPRUCE ST</t>
  </si>
  <si>
    <t>518 SPRUCE ST</t>
  </si>
  <si>
    <t>516 SPRUCE ST</t>
  </si>
  <si>
    <t>179 WEBSTER AVE E</t>
  </si>
  <si>
    <t>175 WEBSTER AVE E</t>
  </si>
  <si>
    <t>173 WEBSTER AVE E</t>
  </si>
  <si>
    <t>165 WEBSTER AVE E</t>
  </si>
  <si>
    <t>155 WEBSTER AVE E</t>
  </si>
  <si>
    <t>151 WEBSTER AVE EAST</t>
  </si>
  <si>
    <t>149 WEBSTER AVE E</t>
  </si>
  <si>
    <t>145 WEBSTER AVE E</t>
  </si>
  <si>
    <t>139 WEBSTER AVE E</t>
  </si>
  <si>
    <t>137 WEBSTER AVE E</t>
  </si>
  <si>
    <t>133 WEBSTER AVE E</t>
  </si>
  <si>
    <t>129 WEBSTER AVE E</t>
  </si>
  <si>
    <t>125 WEBSTER AVE E</t>
  </si>
  <si>
    <t>121 WEBSTER AVE E</t>
  </si>
  <si>
    <t>119 WEBSTER AVE E</t>
  </si>
  <si>
    <t>203 WEBSTER AVE E</t>
  </si>
  <si>
    <t>509 SPRUCE ST</t>
  </si>
  <si>
    <t>511 SPRUCE ST</t>
  </si>
  <si>
    <t>515 SPRUCE ST</t>
  </si>
  <si>
    <t>521 SPRUCE ST</t>
  </si>
  <si>
    <t>525 SPRUCE ST</t>
  </si>
  <si>
    <t>527 SPRUCE ST</t>
  </si>
  <si>
    <t>529 SPRUCE ST</t>
  </si>
  <si>
    <t>531 SPRUCE ST</t>
  </si>
  <si>
    <t>210 LINCOLN AVE E</t>
  </si>
  <si>
    <t>214 LINCOLN AVE E</t>
  </si>
  <si>
    <t>218 LINCOLN AVE E</t>
  </si>
  <si>
    <t>222 LINCOLN AVE E</t>
  </si>
  <si>
    <t>2SF2UG2UNITSSTO</t>
  </si>
  <si>
    <t>524 HEMLOCK ST</t>
  </si>
  <si>
    <t>522 HEMLOCK ST</t>
  </si>
  <si>
    <t>520 HEMLOCK ST</t>
  </si>
  <si>
    <t>518 HEMLOCK ST</t>
  </si>
  <si>
    <t>516 HEMLOCK ST</t>
  </si>
  <si>
    <t>221 WEBSTER AVE E</t>
  </si>
  <si>
    <t>215 WEBSTER AVE E</t>
  </si>
  <si>
    <t>211 WEBSTER AVE E</t>
  </si>
  <si>
    <t>401 CHESTNUT ST</t>
  </si>
  <si>
    <t>405 CHESTNUT ST</t>
  </si>
  <si>
    <t>409 CHESTNUT ST</t>
  </si>
  <si>
    <t>411 CHESTNUT ST</t>
  </si>
  <si>
    <t xml:space="preserve">2.5SF3UNITS    </t>
  </si>
  <si>
    <t>415 CHESTNUT ST</t>
  </si>
  <si>
    <t>419 CHESTNUT ST</t>
  </si>
  <si>
    <t>423 CHESTNUT ST</t>
  </si>
  <si>
    <t>425 CHESTNUT ST</t>
  </si>
  <si>
    <t>429 CHESTNUT ST</t>
  </si>
  <si>
    <t xml:space="preserve">2SF-OFFICES    </t>
  </si>
  <si>
    <t>16 WEBSTER AVE E</t>
  </si>
  <si>
    <t>20 WEBSTER AVE E</t>
  </si>
  <si>
    <t xml:space="preserve">2SB2UG 2UNITS  </t>
  </si>
  <si>
    <t>24 WEBSTER AVE E</t>
  </si>
  <si>
    <t xml:space="preserve">2SB2AG2UNITS   </t>
  </si>
  <si>
    <t>26 WEBSTER AVE E</t>
  </si>
  <si>
    <t>30 WEBSTER AVE E</t>
  </si>
  <si>
    <t>36 WEBSTER AVE E</t>
  </si>
  <si>
    <t>40 WEBSTER AVE E</t>
  </si>
  <si>
    <t>42 WEBSTER AVE E</t>
  </si>
  <si>
    <t xml:space="preserve">2SF&amp;2UG        </t>
  </si>
  <si>
    <t>436 WALNUT ST</t>
  </si>
  <si>
    <t>432 WALNUT ST</t>
  </si>
  <si>
    <t>426 WALNUT ST</t>
  </si>
  <si>
    <t>420 WALNUT ST</t>
  </si>
  <si>
    <t>416 WALNUT ST</t>
  </si>
  <si>
    <t>412 WALNUT ST</t>
  </si>
  <si>
    <t>404 WALNUT ST</t>
  </si>
  <si>
    <t>39 CLAY AVE E</t>
  </si>
  <si>
    <t>37 CLAY AVE E</t>
  </si>
  <si>
    <t>33 CLAY AVE E</t>
  </si>
  <si>
    <t xml:space="preserve">2SFUGPOOL      </t>
  </si>
  <si>
    <t>29 CLAY AVE E</t>
  </si>
  <si>
    <t>27 CLAY AVE E</t>
  </si>
  <si>
    <t>23 CLAY AVE E</t>
  </si>
  <si>
    <t>19 CLAY AVE E</t>
  </si>
  <si>
    <t>15 CLAY AVE E</t>
  </si>
  <si>
    <t>2.5SF    3UNITS</t>
  </si>
  <si>
    <t>11 CLAY AVE E</t>
  </si>
  <si>
    <t>401 WALNUT ST</t>
  </si>
  <si>
    <t>405 WALNUT ST</t>
  </si>
  <si>
    <t>409 WALNUT ST</t>
  </si>
  <si>
    <t>411 WALNUT ST</t>
  </si>
  <si>
    <t>421 WALNUT ST</t>
  </si>
  <si>
    <t>425 WALNUT ST</t>
  </si>
  <si>
    <t>429 WALNUT ST</t>
  </si>
  <si>
    <t>433 WALNUT ST</t>
  </si>
  <si>
    <t>437 WALNUT ST</t>
  </si>
  <si>
    <t>114 WEBSTER AVE E</t>
  </si>
  <si>
    <t>116 WEBSTER AVE E</t>
  </si>
  <si>
    <t>128 WEBSTER AVE E</t>
  </si>
  <si>
    <t>130 WEBSTER AVE E</t>
  </si>
  <si>
    <t>132 WEBSTER AVE E</t>
  </si>
  <si>
    <t xml:space="preserve">2SF11G         </t>
  </si>
  <si>
    <t>428 BIRCH ST</t>
  </si>
  <si>
    <t>424 BIRCH ST</t>
  </si>
  <si>
    <t>420 BIRCH ST</t>
  </si>
  <si>
    <t>416 BIRCH ST</t>
  </si>
  <si>
    <t>412 BIRCH ST</t>
  </si>
  <si>
    <t>127 CLAY AVE E</t>
  </si>
  <si>
    <t>121 CLAY AVE E</t>
  </si>
  <si>
    <t>117 CLAY AVE E</t>
  </si>
  <si>
    <t>113 CLAY AVE E</t>
  </si>
  <si>
    <t>111 CLAY AVE E</t>
  </si>
  <si>
    <t>137 CLAY AVE E</t>
  </si>
  <si>
    <t>415 BIRCH ST</t>
  </si>
  <si>
    <t>419 BIRCH ST</t>
  </si>
  <si>
    <t>423 BIRCH ST</t>
  </si>
  <si>
    <t>427 BIRCH ST</t>
  </si>
  <si>
    <t>134 WEBSTER AVE E</t>
  </si>
  <si>
    <t>136 WEBSTER AVE E</t>
  </si>
  <si>
    <t>140 WEBSTER AVE E</t>
  </si>
  <si>
    <t>142 WEBSTER AVE E</t>
  </si>
  <si>
    <t>144 WEBSTER AVE E</t>
  </si>
  <si>
    <t>428 CHERRY ST</t>
  </si>
  <si>
    <t>420 CHERRY ST</t>
  </si>
  <si>
    <t>418 CHERRY ST</t>
  </si>
  <si>
    <t>416 CHERRY ST</t>
  </si>
  <si>
    <t xml:space="preserve">2SF 2BIG 2     </t>
  </si>
  <si>
    <t>412 CHERRY ST</t>
  </si>
  <si>
    <t>155 CLAY AVE E</t>
  </si>
  <si>
    <t>153 CLAY AVE E</t>
  </si>
  <si>
    <t>149 CLAY AVE E</t>
  </si>
  <si>
    <t>145 CLAY AVE E</t>
  </si>
  <si>
    <t>141 CLAY AVE E</t>
  </si>
  <si>
    <t>403 CHERRY ST</t>
  </si>
  <si>
    <t>413 CHERRY ST</t>
  </si>
  <si>
    <t>421 CHERRY ST</t>
  </si>
  <si>
    <t>423 CHERRY ST</t>
  </si>
  <si>
    <t>425 CHERRY ST</t>
  </si>
  <si>
    <t>429 CHERRY ST</t>
  </si>
  <si>
    <t>170 WEBSTER AVE E</t>
  </si>
  <si>
    <t>172 WEBSTER AVE E</t>
  </si>
  <si>
    <t>174 WEBSTER AVE E</t>
  </si>
  <si>
    <t>176 WEBSTER AVE E</t>
  </si>
  <si>
    <t>434 SPRUCE ST</t>
  </si>
  <si>
    <t>428 SPRUCE ST</t>
  </si>
  <si>
    <t>420 SPRUCE ST</t>
  </si>
  <si>
    <t>416 SPRUCE ST</t>
  </si>
  <si>
    <t>410 SPRUCE ST</t>
  </si>
  <si>
    <t>187 CLAY AVE E</t>
  </si>
  <si>
    <t>183 CLAY AVE E</t>
  </si>
  <si>
    <t>179 CLAY AVE E</t>
  </si>
  <si>
    <t>175 CLAY AVE E</t>
  </si>
  <si>
    <t>173 CLAY AVE E</t>
  </si>
  <si>
    <t>201 CLAY AVE E</t>
  </si>
  <si>
    <t>415 SPRUCE ST</t>
  </si>
  <si>
    <t>421 SPRUCE ST</t>
  </si>
  <si>
    <t>427 SPRUCE ST</t>
  </si>
  <si>
    <t>200 WEBSTER AVE E</t>
  </si>
  <si>
    <t>208 WEBSTER AVE E</t>
  </si>
  <si>
    <t>210 WEBSTER AVE E</t>
  </si>
  <si>
    <t>212 WEBSTER AVE E</t>
  </si>
  <si>
    <t>214 WEBSTER AVE E</t>
  </si>
  <si>
    <t>220 WEBSTER AVE E</t>
  </si>
  <si>
    <t>426 HEMLOCK ST</t>
  </si>
  <si>
    <t>422 HEMLOCK ST</t>
  </si>
  <si>
    <t>414 HEMLOCK ST</t>
  </si>
  <si>
    <t>400 HEMLOCK ST</t>
  </si>
  <si>
    <t>217 CLAY AVE E</t>
  </si>
  <si>
    <t>215 CLAY AVE E</t>
  </si>
  <si>
    <t>211 CLAY AVE E</t>
  </si>
  <si>
    <t>205 CLAY AVE E</t>
  </si>
  <si>
    <t>315 CHESTNUT ST</t>
  </si>
  <si>
    <t>319 CHESTNUT ST</t>
  </si>
  <si>
    <t>2SF2UG2UNITSPOO</t>
  </si>
  <si>
    <t>321 CHESTNUT ST</t>
  </si>
  <si>
    <t>327 CHESTNUT ST</t>
  </si>
  <si>
    <t>329 CHESTNUT ST</t>
  </si>
  <si>
    <t>16 CLAY AVE E</t>
  </si>
  <si>
    <t>20 CLAY AVE E</t>
  </si>
  <si>
    <t>22 CLAY AVE E</t>
  </si>
  <si>
    <t>26 CLAY AVE E</t>
  </si>
  <si>
    <t>32 CLAY AVE E</t>
  </si>
  <si>
    <t>36 CLAY AVE E</t>
  </si>
  <si>
    <t>38 CLAY AVE E</t>
  </si>
  <si>
    <t>328 WALNUT ST</t>
  </si>
  <si>
    <t>324 WALNUT ST</t>
  </si>
  <si>
    <t>320 WALNUT ST</t>
  </si>
  <si>
    <t>316 WALNUT STREET</t>
  </si>
  <si>
    <t>312 WALNUT ST</t>
  </si>
  <si>
    <t>53 GRANT AVE E</t>
  </si>
  <si>
    <t>49 GRANT AVE E</t>
  </si>
  <si>
    <t>47 GRANT AVE E</t>
  </si>
  <si>
    <t>43 GRANT AVE E</t>
  </si>
  <si>
    <t>39 GRANT AVE E</t>
  </si>
  <si>
    <t xml:space="preserve">2SFDUPLEX      </t>
  </si>
  <si>
    <t>37 GRANT AVE E</t>
  </si>
  <si>
    <t>33 GRANT AVE E</t>
  </si>
  <si>
    <t>31 GRANT AVE E</t>
  </si>
  <si>
    <t>27 GRANT AVE E</t>
  </si>
  <si>
    <t>303 WALNUT ST</t>
  </si>
  <si>
    <t>307 WALNUT ST</t>
  </si>
  <si>
    <t>309 WALNUT ST</t>
  </si>
  <si>
    <t>315 WALNUT ST</t>
  </si>
  <si>
    <t>319 WALNUT ST</t>
  </si>
  <si>
    <t>325 WALNUT ST</t>
  </si>
  <si>
    <t>321 WALNUT STREET</t>
  </si>
  <si>
    <t xml:space="preserve">2SV 2 2BG      </t>
  </si>
  <si>
    <t>331 WALNUT ST</t>
  </si>
  <si>
    <t>114 CLAY AVE E</t>
  </si>
  <si>
    <t>118 CLAY AVE E</t>
  </si>
  <si>
    <t xml:space="preserve">2SF1UG1SHED    </t>
  </si>
  <si>
    <t>122 CLAY AVE E</t>
  </si>
  <si>
    <t>124 CLAY AVE E</t>
  </si>
  <si>
    <t>128 CLAY AVE E</t>
  </si>
  <si>
    <t>132 CLAY AVE E</t>
  </si>
  <si>
    <t>134 CLAY AVE E</t>
  </si>
  <si>
    <t>138 CLAY AVE E</t>
  </si>
  <si>
    <t>142 CLAY AVE E</t>
  </si>
  <si>
    <t>150 CLAY AVE E</t>
  </si>
  <si>
    <t>154 CLAY AVE E</t>
  </si>
  <si>
    <t>158 CLAY AVE E</t>
  </si>
  <si>
    <t>164 CLAY AVE E</t>
  </si>
  <si>
    <t>170 CLAY AVE E</t>
  </si>
  <si>
    <t>172 CLAY AVE E</t>
  </si>
  <si>
    <t>180 CLAY AVE E</t>
  </si>
  <si>
    <t>184 CLAY AVE E</t>
  </si>
  <si>
    <t>324 SPRUCE ST</t>
  </si>
  <si>
    <t>320 SPRUCE ST</t>
  </si>
  <si>
    <t>316 SPRUCE ST</t>
  </si>
  <si>
    <t>179 GRANT AVE E</t>
  </si>
  <si>
    <t>175 GRANT AVE E</t>
  </si>
  <si>
    <t>173 GRANT AVE E</t>
  </si>
  <si>
    <t>169 GRANT AVE E</t>
  </si>
  <si>
    <t>167 GRANT AVE E</t>
  </si>
  <si>
    <t>163 GRANT AVE E</t>
  </si>
  <si>
    <t>159 GRANT AVE E</t>
  </si>
  <si>
    <t>157 GRANT AVE E</t>
  </si>
  <si>
    <t>155 GRANT AVE E</t>
  </si>
  <si>
    <t>151 GRANT AVE E</t>
  </si>
  <si>
    <t>145 GRANT AVE E</t>
  </si>
  <si>
    <t>143 GRANT AVE E</t>
  </si>
  <si>
    <t>139 GRANT AVE E</t>
  </si>
  <si>
    <t>135 GRANT AVE E</t>
  </si>
  <si>
    <t xml:space="preserve">2SF 1/2 X      </t>
  </si>
  <si>
    <t>133 GRANT AVE E</t>
  </si>
  <si>
    <t>131 GRANT AVE E</t>
  </si>
  <si>
    <t>127 GRANT AVE E</t>
  </si>
  <si>
    <t>119 GRANT AVE E</t>
  </si>
  <si>
    <t>117 GRANT AVE E</t>
  </si>
  <si>
    <t>115 GRANT AVE EAST</t>
  </si>
  <si>
    <t>203 GRANT AVE E</t>
  </si>
  <si>
    <t>315 SPRUCE ST</t>
  </si>
  <si>
    <t>319 SPRUCE ST</t>
  </si>
  <si>
    <t>323 SPRUCE ST</t>
  </si>
  <si>
    <t>327 SPRUCE ST</t>
  </si>
  <si>
    <t>200 CLAY AVE E</t>
  </si>
  <si>
    <t>206 CLAY AVE E</t>
  </si>
  <si>
    <t>210 CLAY AVE E</t>
  </si>
  <si>
    <t>214 CLAY AVE E</t>
  </si>
  <si>
    <t>218 CLAY AVE E</t>
  </si>
  <si>
    <t>326 HEMLOCK ST</t>
  </si>
  <si>
    <t>322 HEMLOCK ST</t>
  </si>
  <si>
    <t>318 HEMLOCK ST</t>
  </si>
  <si>
    <t>314 HEMLOCK ST</t>
  </si>
  <si>
    <t>300 HEMLOCK ST</t>
  </si>
  <si>
    <t>219 GRANT AVE E</t>
  </si>
  <si>
    <t>215 GRANT AVE E</t>
  </si>
  <si>
    <t>209 GRANT AVE E</t>
  </si>
  <si>
    <t>205 GRANT AVE E</t>
  </si>
  <si>
    <t>7 CHARLES STREET</t>
  </si>
  <si>
    <t>18 GRANT AVE E</t>
  </si>
  <si>
    <t xml:space="preserve">2.5SV L 2UG    </t>
  </si>
  <si>
    <t>22 GRANT AVE E</t>
  </si>
  <si>
    <t>28 GRANT AVE E</t>
  </si>
  <si>
    <t>32 GRANT AVE E</t>
  </si>
  <si>
    <t>36 GRANT AVE E</t>
  </si>
  <si>
    <t>40 GRANT AVE E</t>
  </si>
  <si>
    <t>44 GRANT AVE E</t>
  </si>
  <si>
    <t>46 GRANT AVE E</t>
  </si>
  <si>
    <t>52 GRANT AVE E</t>
  </si>
  <si>
    <t xml:space="preserve">1SF MOD        </t>
  </si>
  <si>
    <t>54 GRANT AVE E</t>
  </si>
  <si>
    <t xml:space="preserve">2SF 2BG 2      </t>
  </si>
  <si>
    <t>60 GRANT AVE E</t>
  </si>
  <si>
    <t>64 GRANT AVE E</t>
  </si>
  <si>
    <t>68 GRANT AVE E</t>
  </si>
  <si>
    <t>208 WALNUT ST</t>
  </si>
  <si>
    <t>206 WALNUT ST</t>
  </si>
  <si>
    <t>202 WALNUT ST</t>
  </si>
  <si>
    <t>200 WALNUT ST</t>
  </si>
  <si>
    <t>55 CHARLES ST</t>
  </si>
  <si>
    <t>47 CHARLES ST</t>
  </si>
  <si>
    <t>45 CHARLES ST</t>
  </si>
  <si>
    <t>41 CHARLES ST</t>
  </si>
  <si>
    <t>306 PERSHING AVE</t>
  </si>
  <si>
    <t>31 CHARLES ST</t>
  </si>
  <si>
    <t>29 CHARLES ST</t>
  </si>
  <si>
    <t>23 CHARLES ST</t>
  </si>
  <si>
    <t>19 CHARLES ST</t>
  </si>
  <si>
    <t>15 CHARLES ST</t>
  </si>
  <si>
    <t>203 WALNUT ST</t>
  </si>
  <si>
    <t>205 WALNUT ST</t>
  </si>
  <si>
    <t>209 WALNUT ST</t>
  </si>
  <si>
    <t>211 WALNUT ST</t>
  </si>
  <si>
    <t>215 WALNUT ST</t>
  </si>
  <si>
    <t>202 UNION ROAD</t>
  </si>
  <si>
    <t>157 WESTFIELD AVE E</t>
  </si>
  <si>
    <t xml:space="preserve">1SB TAVERN     </t>
  </si>
  <si>
    <t>108 DALTON ST</t>
  </si>
  <si>
    <t>113 UNION ROAD</t>
  </si>
  <si>
    <t>119 UNION ROAD</t>
  </si>
  <si>
    <t>123 UNION ROAD</t>
  </si>
  <si>
    <t xml:space="preserve">2SF1SBARN      </t>
  </si>
  <si>
    <t>129 UNION ROAD</t>
  </si>
  <si>
    <t>131 UNION ROAD</t>
  </si>
  <si>
    <t>135 UNION ROAD</t>
  </si>
  <si>
    <t>139 UNION ROAD</t>
  </si>
  <si>
    <t>141 UNION ROAD</t>
  </si>
  <si>
    <t>147 UNION RD</t>
  </si>
  <si>
    <t>149 UNION ROAD</t>
  </si>
  <si>
    <t>153 UNION ROAD</t>
  </si>
  <si>
    <t>159 UNION RD</t>
  </si>
  <si>
    <t>163 UNION ROAD</t>
  </si>
  <si>
    <t>169 UNION ROAD</t>
  </si>
  <si>
    <t>175 UNION ROAD</t>
  </si>
  <si>
    <t xml:space="preserve">2SF4UG2UNITS   </t>
  </si>
  <si>
    <t>128 GRANT AVE E</t>
  </si>
  <si>
    <t>144 GRANT AVE E</t>
  </si>
  <si>
    <t>148 GRANT AVE E</t>
  </si>
  <si>
    <t>152 GRANT AVE E</t>
  </si>
  <si>
    <t>154 GRANT AVE E</t>
  </si>
  <si>
    <t>160 GRANT AVE E</t>
  </si>
  <si>
    <t>164 GRANT AVE E</t>
  </si>
  <si>
    <t>166 GRANT AVE E</t>
  </si>
  <si>
    <t>164 DALTON ST</t>
  </si>
  <si>
    <t>162 DALTON ST</t>
  </si>
  <si>
    <t>160 DALTON ST</t>
  </si>
  <si>
    <t>158 DALTON ST</t>
  </si>
  <si>
    <t>156 DALTON ST</t>
  </si>
  <si>
    <t>154 DALTON ST</t>
  </si>
  <si>
    <t>150 DALTON ST</t>
  </si>
  <si>
    <t>140 DALTON ST</t>
  </si>
  <si>
    <t>136 DALTON ST</t>
  </si>
  <si>
    <t>132 DALTON ST</t>
  </si>
  <si>
    <t>130 DALTON STREET</t>
  </si>
  <si>
    <t>128 DALTON ST</t>
  </si>
  <si>
    <t>126 DALTON ST</t>
  </si>
  <si>
    <t>124 DALTON ST</t>
  </si>
  <si>
    <t>120 DALTON ST</t>
  </si>
  <si>
    <t>118 DALTON ST</t>
  </si>
  <si>
    <t>116 DALTON ST</t>
  </si>
  <si>
    <t>112 DALTON ST</t>
  </si>
  <si>
    <t>201 E WESTFIELD AVE</t>
  </si>
  <si>
    <t>2SFSTORE 2UNITS</t>
  </si>
  <si>
    <t>113 DALTON ST</t>
  </si>
  <si>
    <t>117 DALTON ST</t>
  </si>
  <si>
    <t>119 DALTON ST</t>
  </si>
  <si>
    <t>121 DALTON ST</t>
  </si>
  <si>
    <t>125 DALTON ST</t>
  </si>
  <si>
    <t>127 DALTON ST</t>
  </si>
  <si>
    <t>133 DALTON ST</t>
  </si>
  <si>
    <t>135 DALTON ST</t>
  </si>
  <si>
    <t>137 DALTON ST</t>
  </si>
  <si>
    <t>139 DALTON ST</t>
  </si>
  <si>
    <t>141 DALTON ST</t>
  </si>
  <si>
    <t>145 DALTON ST</t>
  </si>
  <si>
    <t>149 DALTON ST</t>
  </si>
  <si>
    <t>151 DALTON ST</t>
  </si>
  <si>
    <t>157 DALTON ST</t>
  </si>
  <si>
    <t>161 DALTON ST</t>
  </si>
  <si>
    <t>163 DALTON ST</t>
  </si>
  <si>
    <t>200 GRANT AVE E</t>
  </si>
  <si>
    <t>204 GRANT AVE E</t>
  </si>
  <si>
    <t>208 GRANT AVE E</t>
  </si>
  <si>
    <t>212 GRANT AVE E</t>
  </si>
  <si>
    <t>164 CAMDEN ST</t>
  </si>
  <si>
    <t>156 CAMDEN ST</t>
  </si>
  <si>
    <t>152 CAMDEN ST</t>
  </si>
  <si>
    <t>150 CAMDEN ST</t>
  </si>
  <si>
    <t>148 CAMDEN ST</t>
  </si>
  <si>
    <t>144 CAMDEN ST</t>
  </si>
  <si>
    <t>142 CAMDEN ST</t>
  </si>
  <si>
    <t>140 CAMDEN ST</t>
  </si>
  <si>
    <t>136 CAMDEN ST</t>
  </si>
  <si>
    <t>134 CAMDEN ST</t>
  </si>
  <si>
    <t>130 CAMDEN ST</t>
  </si>
  <si>
    <t>124 CAMDEN ST</t>
  </si>
  <si>
    <t>122 CAMDEN ST</t>
  </si>
  <si>
    <t>118 CAMDEN ST</t>
  </si>
  <si>
    <t>116 CAMDEN ST</t>
  </si>
  <si>
    <t>112 CAMDEN ST</t>
  </si>
  <si>
    <t>110 CAMDEN ST</t>
  </si>
  <si>
    <t>215 WESTFIELD AVE E</t>
  </si>
  <si>
    <t>2SF1STORE4UNITS</t>
  </si>
  <si>
    <t>211 WESTFIELD AVE E</t>
  </si>
  <si>
    <t xml:space="preserve">1SCB1SHED      </t>
  </si>
  <si>
    <t>207-209 EAST WESTFIELD AV</t>
  </si>
  <si>
    <t>205 WESTFIELD AVE E</t>
  </si>
  <si>
    <t>REAR OF 163 DALTON STREET</t>
  </si>
  <si>
    <t>221 WESTFIELD AVE E</t>
  </si>
  <si>
    <t>109 CAMDEN ST</t>
  </si>
  <si>
    <t>113 CAMDEN ST</t>
  </si>
  <si>
    <t>115 CAMDEN ST</t>
  </si>
  <si>
    <t>119 CAMDEN ST</t>
  </si>
  <si>
    <t>121 CAMDEN ST</t>
  </si>
  <si>
    <t>125 CAMDEN ST</t>
  </si>
  <si>
    <t>127 CAMDEN ST</t>
  </si>
  <si>
    <t>131 CAMDEN ST</t>
  </si>
  <si>
    <t>137 CAMDEN ST</t>
  </si>
  <si>
    <t>133 CAMDEN ST</t>
  </si>
  <si>
    <t>139 CAMDEN ST</t>
  </si>
  <si>
    <t>143 CAMDEN ST</t>
  </si>
  <si>
    <t>145 CAMDEN ST</t>
  </si>
  <si>
    <t>149 CAMDEN ST</t>
  </si>
  <si>
    <t>151 CAMDEN ST</t>
  </si>
  <si>
    <t>155 CAMDEN ST</t>
  </si>
  <si>
    <t>157 CAMDEN ST</t>
  </si>
  <si>
    <t>161 CAMDEN ST</t>
  </si>
  <si>
    <t>220 GRANT AVE E</t>
  </si>
  <si>
    <t>166 BERWYN ST</t>
  </si>
  <si>
    <t>164 BERWYN ST</t>
  </si>
  <si>
    <t xml:space="preserve">2SF4UG 2UNITS  </t>
  </si>
  <si>
    <t>156 BERWYN ST</t>
  </si>
  <si>
    <t>152 BERWYN ST</t>
  </si>
  <si>
    <t>150 BERWYN ST</t>
  </si>
  <si>
    <t>148 BERWYN ST</t>
  </si>
  <si>
    <t>140 BERWYN ST</t>
  </si>
  <si>
    <t>138 BERWYN ST</t>
  </si>
  <si>
    <t>136 BERWYN ST</t>
  </si>
  <si>
    <t>132 BERWYN ST</t>
  </si>
  <si>
    <t>130 BERWYN ST</t>
  </si>
  <si>
    <t>126 BERWYN ST</t>
  </si>
  <si>
    <t>124 BERWYN ST</t>
  </si>
  <si>
    <t>120 BERWYN ST</t>
  </si>
  <si>
    <t>118 BERWYN ST</t>
  </si>
  <si>
    <t>114 BERWYN ST</t>
  </si>
  <si>
    <t>112 BERWYN ST</t>
  </si>
  <si>
    <t>108 BERWYN ST</t>
  </si>
  <si>
    <t>235 WESTFIELD AVE E</t>
  </si>
  <si>
    <t xml:space="preserve">3SF 2UG 2UNITS </t>
  </si>
  <si>
    <t>231 WESTFIELD AVE E</t>
  </si>
  <si>
    <t>227 WESTFIELD AVE E</t>
  </si>
  <si>
    <t>225 WESTFIELD AVE E</t>
  </si>
  <si>
    <t>243 WESTFIELD AVE EAST</t>
  </si>
  <si>
    <t>113 BERWYN ST</t>
  </si>
  <si>
    <t>115 BERWYN ST</t>
  </si>
  <si>
    <t>119 BERWYN ST</t>
  </si>
  <si>
    <t>121 BERWYN ST</t>
  </si>
  <si>
    <t>125 BERWYN ST</t>
  </si>
  <si>
    <t>127 BERWYN ST</t>
  </si>
  <si>
    <t>131 BERWYN ST</t>
  </si>
  <si>
    <t>133 BERWYN ST</t>
  </si>
  <si>
    <t>137 BERWYN ST</t>
  </si>
  <si>
    <t>139 BERWYN ST</t>
  </si>
  <si>
    <t>143 BERWYN ST</t>
  </si>
  <si>
    <t>145 BERWYN ST</t>
  </si>
  <si>
    <t>149 BERWYN ST</t>
  </si>
  <si>
    <t>151 BERWYN ST</t>
  </si>
  <si>
    <t>155 BERWYN ST</t>
  </si>
  <si>
    <t>157 BERWYN ST</t>
  </si>
  <si>
    <t>161 BERWYN ST</t>
  </si>
  <si>
    <t>163 BERWYN ST</t>
  </si>
  <si>
    <t>167 BERWYN ST</t>
  </si>
  <si>
    <t>246 MAGIE AVE</t>
  </si>
  <si>
    <t>244 MAGIE AVE</t>
  </si>
  <si>
    <t>154 AVON ST</t>
  </si>
  <si>
    <t>150 AVON ST</t>
  </si>
  <si>
    <t>148 AVON ST</t>
  </si>
  <si>
    <t>144 AVON ST</t>
  </si>
  <si>
    <t>142 AVON ST</t>
  </si>
  <si>
    <t>140 AVON ST</t>
  </si>
  <si>
    <t>136 AVON ST</t>
  </si>
  <si>
    <t>134 AVON ST</t>
  </si>
  <si>
    <t>128 AVON ST</t>
  </si>
  <si>
    <t>126 AVON ST</t>
  </si>
  <si>
    <t>124 AVON ST</t>
  </si>
  <si>
    <t>122 AVON ST</t>
  </si>
  <si>
    <t>118 AVON ST</t>
  </si>
  <si>
    <t>116 AVON ST</t>
  </si>
  <si>
    <t>112 AVON ST</t>
  </si>
  <si>
    <t xml:space="preserve">1SSS           </t>
  </si>
  <si>
    <t>110 AVON ST</t>
  </si>
  <si>
    <t>255 WESTFIELD AVE EAST</t>
  </si>
  <si>
    <t>251 WESTFIELD AVE EAST</t>
  </si>
  <si>
    <t>249 WESTFIELD AVE EAST</t>
  </si>
  <si>
    <t>245 WESTFIELD AVE EAST</t>
  </si>
  <si>
    <t>201 MAGIE AVE</t>
  </si>
  <si>
    <t>203 MAGIE AVE</t>
  </si>
  <si>
    <t>205 MAGIE AVE</t>
  </si>
  <si>
    <t>207 MAGIE AVE</t>
  </si>
  <si>
    <t>213 MAGIE AVE</t>
  </si>
  <si>
    <t>217 MAGIE AVE</t>
  </si>
  <si>
    <t>219 MAGIE AVE</t>
  </si>
  <si>
    <t>225 MAGIE AVE</t>
  </si>
  <si>
    <t>229 MAGIE AVE</t>
  </si>
  <si>
    <t>233 MAGIE AVE</t>
  </si>
  <si>
    <t>237 MAGIE AVE</t>
  </si>
  <si>
    <t>239 MAGIE AVE</t>
  </si>
  <si>
    <t>245 MAGIE AVE</t>
  </si>
  <si>
    <t>247 MAGIE AVE</t>
  </si>
  <si>
    <t>249 MAGIE AVE</t>
  </si>
  <si>
    <t>253 MAGIE AVE</t>
  </si>
  <si>
    <t>242 PERSHING AVE</t>
  </si>
  <si>
    <t>238 PERSHING AVE</t>
  </si>
  <si>
    <t>236 PERSHING AVE</t>
  </si>
  <si>
    <t>232 PERSHING AVE</t>
  </si>
  <si>
    <t>226 PERSHING AVE</t>
  </si>
  <si>
    <t>222 PERSHING AVE</t>
  </si>
  <si>
    <t>218 PERSHING AVE</t>
  </si>
  <si>
    <t>214 PERSHING AVE</t>
  </si>
  <si>
    <t>212 PERSHING AVE</t>
  </si>
  <si>
    <t>210 PERSHING AVE</t>
  </si>
  <si>
    <t>208 PERSHING AVE</t>
  </si>
  <si>
    <t>206 PERSHING AVE</t>
  </si>
  <si>
    <t>200 PERSHING AVE</t>
  </si>
  <si>
    <t xml:space="preserve">2SF2UNITS2UG   </t>
  </si>
  <si>
    <t>263 WESTFIELD AVE E</t>
  </si>
  <si>
    <t>111 AVON ST</t>
  </si>
  <si>
    <t>115 AVON ST</t>
  </si>
  <si>
    <t>117 AVON ST</t>
  </si>
  <si>
    <t>121 AVON ST</t>
  </si>
  <si>
    <t>123 AVON ST</t>
  </si>
  <si>
    <t>125 AVON ST</t>
  </si>
  <si>
    <t>129 AVON ST</t>
  </si>
  <si>
    <t>131 AVON ST</t>
  </si>
  <si>
    <t>135 AVON ST</t>
  </si>
  <si>
    <t>137 AVON ST</t>
  </si>
  <si>
    <t>141 AVON ST</t>
  </si>
  <si>
    <t>210 MAGIE AVE</t>
  </si>
  <si>
    <t>202 MAGIE AVE</t>
  </si>
  <si>
    <t>116 MAGIE AVE</t>
  </si>
  <si>
    <t>114 MAGIE AVE</t>
  </si>
  <si>
    <t>112 MAGIE AVE</t>
  </si>
  <si>
    <t>108 MAGIE AVE</t>
  </si>
  <si>
    <t>273 WESTFIELD AVE E</t>
  </si>
  <si>
    <t>271 WESTFIELD AVE E</t>
  </si>
  <si>
    <t>269 WESTFIELD AVE E</t>
  </si>
  <si>
    <t>265 WESTFIELD AVE E</t>
  </si>
  <si>
    <t>121 CHESTNUT ST</t>
  </si>
  <si>
    <t xml:space="preserve">2SB1SFSTORE    </t>
  </si>
  <si>
    <t>127 CHESTNUT ST</t>
  </si>
  <si>
    <t xml:space="preserve">2SBBA          </t>
  </si>
  <si>
    <t>141 CHESTNUT STREET</t>
  </si>
  <si>
    <t xml:space="preserve">2SB STORE/OFC  </t>
  </si>
  <si>
    <t>147 CHESTNUT ST</t>
  </si>
  <si>
    <t xml:space="preserve">1SB2SBSTORE    </t>
  </si>
  <si>
    <t>12 CHARLES ST</t>
  </si>
  <si>
    <t>14 CHARLES ST</t>
  </si>
  <si>
    <t>16 CHARLES ST</t>
  </si>
  <si>
    <t>32 CHARLES ST</t>
  </si>
  <si>
    <t>36 CHARLES ST</t>
  </si>
  <si>
    <t>40 CHARLES ST</t>
  </si>
  <si>
    <t>42 CHARLES ST</t>
  </si>
  <si>
    <t>128 WILLIAMS ST</t>
  </si>
  <si>
    <t>124 WILLIAMS ST</t>
  </si>
  <si>
    <t>43 WILLIAMS ST</t>
  </si>
  <si>
    <t>39 WILLIAMS ST</t>
  </si>
  <si>
    <t>37 WILLIAMS ST</t>
  </si>
  <si>
    <t>35 WILLIAMS ST</t>
  </si>
  <si>
    <t>33 WILLIAMS ST</t>
  </si>
  <si>
    <t>31 WILLIAMS ST</t>
  </si>
  <si>
    <t>29 WILLIAMS ST</t>
  </si>
  <si>
    <t>27 WILLIAMS ST</t>
  </si>
  <si>
    <t>25 WILLIAMS ST</t>
  </si>
  <si>
    <t>21 WILLIAMS ST</t>
  </si>
  <si>
    <t xml:space="preserve">1.5SF1UG2UNITS </t>
  </si>
  <si>
    <t>1 WESTFIELD AVE E</t>
  </si>
  <si>
    <t xml:space="preserve">2SCBBANK       </t>
  </si>
  <si>
    <t>111-117 CHESTNUT STREET</t>
  </si>
  <si>
    <t>7 WESTFIELD AVE E</t>
  </si>
  <si>
    <t>15 WESTFIELD AVE E</t>
  </si>
  <si>
    <t>2SCBSTORES 3UNI</t>
  </si>
  <si>
    <t>16 WILLIAMS ST</t>
  </si>
  <si>
    <t>19 WESTFIELD AVE E</t>
  </si>
  <si>
    <t>23 WESTFIELD AVE E</t>
  </si>
  <si>
    <t>2SF2UG1SCB3UNIT</t>
  </si>
  <si>
    <t>31 WESTFIELD AVE E</t>
  </si>
  <si>
    <t>1SBBANK DRIV-UP</t>
  </si>
  <si>
    <t>39 WESTFIELD AVE E</t>
  </si>
  <si>
    <t>43 WESTFIELD AVE E</t>
  </si>
  <si>
    <t>47 WESTFIELD AVE E</t>
  </si>
  <si>
    <t>42 WILLIAMS ST</t>
  </si>
  <si>
    <t>51 WESTFIELD AVE E</t>
  </si>
  <si>
    <t>55 WESTFIELD AVE E</t>
  </si>
  <si>
    <t>63 WESTFIELD AVE E</t>
  </si>
  <si>
    <t>2.5SF OFC 4UNIT</t>
  </si>
  <si>
    <t>115 WILLIAMS ST</t>
  </si>
  <si>
    <t>119 WILLIAMS ST</t>
  </si>
  <si>
    <t xml:space="preserve">2SF L 1BIG     </t>
  </si>
  <si>
    <t>123 WILLIAMS ST</t>
  </si>
  <si>
    <t>129 WILLIAMS ST</t>
  </si>
  <si>
    <t>131 WILLIAMS ST</t>
  </si>
  <si>
    <t>48 CHARLES ST</t>
  </si>
  <si>
    <t>52 CHARLES ST</t>
  </si>
  <si>
    <t>54 CHARLES ST</t>
  </si>
  <si>
    <t>142 WALNUT ST</t>
  </si>
  <si>
    <t>136 WALNUT ST</t>
  </si>
  <si>
    <t>134 WALNUT ST</t>
  </si>
  <si>
    <t>132 WALNUT ST</t>
  </si>
  <si>
    <t>128 WALNUT ST</t>
  </si>
  <si>
    <t>124 WALNUT ST</t>
  </si>
  <si>
    <t>122 WALNUT ST</t>
  </si>
  <si>
    <t>118 WALNUT ST</t>
  </si>
  <si>
    <t>114 WALNUT ST</t>
  </si>
  <si>
    <t>83 WESTFIELD AVE E</t>
  </si>
  <si>
    <t xml:space="preserve">2SF-OFFICE     </t>
  </si>
  <si>
    <t>77 WESTFIELD AVE E</t>
  </si>
  <si>
    <t>71 WESTFIELD AVE E</t>
  </si>
  <si>
    <t>101 WESTFIELD AVE E</t>
  </si>
  <si>
    <t>3SF3UNITS-STORE</t>
  </si>
  <si>
    <t>109 WALNUT ST</t>
  </si>
  <si>
    <t>107 WESTFIELD AVE E</t>
  </si>
  <si>
    <t>113 WALNUT ST</t>
  </si>
  <si>
    <t>119 WALNUT STREET</t>
  </si>
  <si>
    <t>121 WALNUT ST</t>
  </si>
  <si>
    <t>127 WALNUT ST</t>
  </si>
  <si>
    <t xml:space="preserve">2SF2UG POOL    </t>
  </si>
  <si>
    <t>131 WALNUT ST</t>
  </si>
  <si>
    <t>133 WALNUT ST</t>
  </si>
  <si>
    <t>135 WALNUT ST</t>
  </si>
  <si>
    <t>139 WALNUT ST</t>
  </si>
  <si>
    <t>141 WALNUT ST</t>
  </si>
  <si>
    <t>170 UNION ROAD</t>
  </si>
  <si>
    <t xml:space="preserve">2SCB2UG        </t>
  </si>
  <si>
    <t>168 UNION ROAD</t>
  </si>
  <si>
    <t>164 UNION ROAD</t>
  </si>
  <si>
    <t>158 UNION ROAD</t>
  </si>
  <si>
    <t>154 UNION ROAD</t>
  </si>
  <si>
    <t>150 UNION ROAD</t>
  </si>
  <si>
    <t xml:space="preserve">2SF X 2UNITS   </t>
  </si>
  <si>
    <t>148 UNION ROAD</t>
  </si>
  <si>
    <t>144 UNION ROAD</t>
  </si>
  <si>
    <t>140 UNION ROAD</t>
  </si>
  <si>
    <t>136 UNION ROAD</t>
  </si>
  <si>
    <t>132 UNION ROAD</t>
  </si>
  <si>
    <t>128 UNION ROAD</t>
  </si>
  <si>
    <t>124 UNION ROAD</t>
  </si>
  <si>
    <t>120 UNION ROAD</t>
  </si>
  <si>
    <t>110 UNION ROAD</t>
  </si>
  <si>
    <t>139 WESTFIELD AVE E</t>
  </si>
  <si>
    <t>117 WESTFIELD AVE E</t>
  </si>
  <si>
    <t xml:space="preserve">2SCB37UNITS    </t>
  </si>
  <si>
    <t>111 WESTFIELD AVE E</t>
  </si>
  <si>
    <t>2SF1SBSTORE2UNI</t>
  </si>
  <si>
    <t>105 WESTFIELD AVE E</t>
  </si>
  <si>
    <t xml:space="preserve">3SCB4UNITS     </t>
  </si>
  <si>
    <t>103 WESTFIELD AVE E</t>
  </si>
  <si>
    <t>10 EAST WESTFIELD AVE</t>
  </si>
  <si>
    <t xml:space="preserve">1SCB OFFICE    </t>
  </si>
  <si>
    <t>14 WESTFIELD AVE E</t>
  </si>
  <si>
    <t xml:space="preserve">2SF1SCB        </t>
  </si>
  <si>
    <t>18 WESTFIELD AVE E</t>
  </si>
  <si>
    <t xml:space="preserve">2SF 2UNITS OFC </t>
  </si>
  <si>
    <t>22 WESTFIELD AVE E</t>
  </si>
  <si>
    <t>2.5SB STORE 16U</t>
  </si>
  <si>
    <t>42 WESTFIELD AVE E</t>
  </si>
  <si>
    <t>48 WESTFIELD AVE E</t>
  </si>
  <si>
    <t>52 WESTFIELD AVE E</t>
  </si>
  <si>
    <t xml:space="preserve">2SB 18UNITS    </t>
  </si>
  <si>
    <t>60 WESTFIELD AVE E</t>
  </si>
  <si>
    <t xml:space="preserve">2SF22UNITS     </t>
  </si>
  <si>
    <t>68 WESTFIELD AVE E</t>
  </si>
  <si>
    <t>76 WESTFIELD AVE E</t>
  </si>
  <si>
    <t xml:space="preserve">2SF20UNITS     </t>
  </si>
  <si>
    <t>122 WESTFIELD AVE EAST</t>
  </si>
  <si>
    <t>134 WESTFIELD AVE E</t>
  </si>
  <si>
    <t>134 WESTFIELD AVE</t>
  </si>
  <si>
    <t>136 WESTFIELD AVE EAST</t>
  </si>
  <si>
    <t>2SF2UNITS GARAG</t>
  </si>
  <si>
    <t>158 WESTFIELD AVE EAST</t>
  </si>
  <si>
    <t xml:space="preserve">2S COMMERCIAL  </t>
  </si>
  <si>
    <t>AUTO ZONE</t>
  </si>
  <si>
    <t>168 WESTFIELD AVE EAST</t>
  </si>
  <si>
    <t xml:space="preserve">2SF 23UNITS    </t>
  </si>
  <si>
    <t>226 WESTFIELD AVE E</t>
  </si>
  <si>
    <t>236 WESTFIELD AVE E</t>
  </si>
  <si>
    <t xml:space="preserve">2SB OFFICE     </t>
  </si>
  <si>
    <t>240-258 WESTFIELD AVE E</t>
  </si>
  <si>
    <t xml:space="preserve">2SF56UNITS     </t>
  </si>
  <si>
    <t>260 WESTFIELD AVE E</t>
  </si>
  <si>
    <t xml:space="preserve">2SF33UNITS     </t>
  </si>
  <si>
    <t>268 WESTFIELD AVE E</t>
  </si>
  <si>
    <t>272 WESTFIELD AVE E</t>
  </si>
  <si>
    <t>276 WESTFIELD AVE E</t>
  </si>
  <si>
    <t>301 LINCOLN AVE E</t>
  </si>
  <si>
    <t>615 HEMLOCK ST</t>
  </si>
  <si>
    <t>617 HEMLOCK ST</t>
  </si>
  <si>
    <t>621 HEMLOCK ST</t>
  </si>
  <si>
    <t>625 HEMLOCK ST</t>
  </si>
  <si>
    <t>304 COLFAX AVE E</t>
  </si>
  <si>
    <t>306 COLFAX AVE E</t>
  </si>
  <si>
    <t>308 COLFAX AVE E</t>
  </si>
  <si>
    <t>638 SHERMAN AVE</t>
  </si>
  <si>
    <t>634 SHERMAN AVE</t>
  </si>
  <si>
    <t>626 SHERMAN AVE</t>
  </si>
  <si>
    <t>622 SHERMAN AVE</t>
  </si>
  <si>
    <t>618 SHERMAN AVE</t>
  </si>
  <si>
    <t>616 SHERMAN AVE</t>
  </si>
  <si>
    <t xml:space="preserve">2SF UG L       </t>
  </si>
  <si>
    <t>612 SHERMAN AVE</t>
  </si>
  <si>
    <t>610 SHERMAN AVE</t>
  </si>
  <si>
    <t>602 SHERMAN AVE</t>
  </si>
  <si>
    <t>319 LINCOLN AVE E</t>
  </si>
  <si>
    <t>315 LINCOLN AVE E</t>
  </si>
  <si>
    <t xml:space="preserve">2SF10G         </t>
  </si>
  <si>
    <t>311 LINCOLN AVE E</t>
  </si>
  <si>
    <t>309 LINCOLN AVE E</t>
  </si>
  <si>
    <t>305 LINCOLN AVE E</t>
  </si>
  <si>
    <t>601 SHERMAN AVE</t>
  </si>
  <si>
    <t xml:space="preserve">2SST1AG        </t>
  </si>
  <si>
    <t>613 SHERMAN AVE</t>
  </si>
  <si>
    <t>617 SHERMAN AVE</t>
  </si>
  <si>
    <t>621 SHERMAN AVE</t>
  </si>
  <si>
    <t>625 SHERMAN AVE</t>
  </si>
  <si>
    <t>629 SHERMAN AVE</t>
  </si>
  <si>
    <t>637 SHERMAN AVE</t>
  </si>
  <si>
    <t>338 COLFAX AVE E</t>
  </si>
  <si>
    <t>636 SHERIDAN AVE</t>
  </si>
  <si>
    <t>628 SHERIDAN AVE</t>
  </si>
  <si>
    <t>624 SHERIDAN AVE</t>
  </si>
  <si>
    <t>618 SHERIDAN AVE</t>
  </si>
  <si>
    <t>614 SHERIDAN AVE</t>
  </si>
  <si>
    <t>612 SHERIDAN AVE</t>
  </si>
  <si>
    <t>600 SHERIDAN AVE</t>
  </si>
  <si>
    <t>345 LINCOLN AVE E</t>
  </si>
  <si>
    <t>341 LINCOLN AVE E</t>
  </si>
  <si>
    <t>337 LINCOLN AVE E</t>
  </si>
  <si>
    <t>607 SHERIDAN AVE</t>
  </si>
  <si>
    <t>615 SHERIDAN AVE</t>
  </si>
  <si>
    <t>617 SHERIDAN AVE</t>
  </si>
  <si>
    <t>621 SHERIDAN AVE</t>
  </si>
  <si>
    <t>625 SHERIDAN AVE</t>
  </si>
  <si>
    <t>629 SHERIDAN AVE</t>
  </si>
  <si>
    <t>614 WOODLAND AVE</t>
  </si>
  <si>
    <t>610 WOODLAND AVE</t>
  </si>
  <si>
    <t>433 LINCOLN AVE E</t>
  </si>
  <si>
    <t>423 LINCOLN AVE E</t>
  </si>
  <si>
    <t>419 LINCOLN AVE E</t>
  </si>
  <si>
    <t>415 LINCOLN AVE E</t>
  </si>
  <si>
    <t>411 LINCOLN AVE E</t>
  </si>
  <si>
    <t>601 WOODLAND AVE</t>
  </si>
  <si>
    <t>615 WOODLAND AVE</t>
  </si>
  <si>
    <t xml:space="preserve">1SF20G         </t>
  </si>
  <si>
    <t>621 WOODLAND AVE</t>
  </si>
  <si>
    <t>625 WOODLAND AVE</t>
  </si>
  <si>
    <t>631 WOODLAND AVE</t>
  </si>
  <si>
    <t>635 WOODLAND AVE</t>
  </si>
  <si>
    <t>641 WOODLAND AVE</t>
  </si>
  <si>
    <t>645 WOODLAND AVE</t>
  </si>
  <si>
    <t>400 COLFAX AVE E</t>
  </si>
  <si>
    <t>646 GALLOPING HILL RD</t>
  </si>
  <si>
    <t>642 GALLOPING HILL RD</t>
  </si>
  <si>
    <t>636 GALLOPING HILL RD</t>
  </si>
  <si>
    <t>632 GALLOPING HILL RD</t>
  </si>
  <si>
    <t>628 GALLOPING HILL RD</t>
  </si>
  <si>
    <t>624 GALLOPING HILL RD</t>
  </si>
  <si>
    <t>622 GALLOPING HILL RD</t>
  </si>
  <si>
    <t>618 GALLOPING HILL RD</t>
  </si>
  <si>
    <t>612 GALLOPING HILL RD</t>
  </si>
  <si>
    <t>608 GALLOPING HILL RD</t>
  </si>
  <si>
    <t>604 GALLOPING HILL RD</t>
  </si>
  <si>
    <t>515 LINCOLN AVE E</t>
  </si>
  <si>
    <t>509 LINCOLN AVE E</t>
  </si>
  <si>
    <t>505 LINCOLN AVE E</t>
  </si>
  <si>
    <t>303 WEBSTER AVE E</t>
  </si>
  <si>
    <t>515 HEMLOCK ST</t>
  </si>
  <si>
    <t>519 HEMLOCK ST</t>
  </si>
  <si>
    <t>521 HEMLOCK ST</t>
  </si>
  <si>
    <t>523 HEMLOCK ST</t>
  </si>
  <si>
    <t>302 LINCOLN AVE E</t>
  </si>
  <si>
    <t>306 LINCOLN AVE E</t>
  </si>
  <si>
    <t>310 LINCOLN AVE E</t>
  </si>
  <si>
    <t>314 LINCOLN AVE E</t>
  </si>
  <si>
    <t>318 LINCOLN AVE E</t>
  </si>
  <si>
    <t>514 SHERMAN AVE</t>
  </si>
  <si>
    <t>512 SHERMAN AVE</t>
  </si>
  <si>
    <t>508 SHERMAN AVE</t>
  </si>
  <si>
    <t>504 SHERMAN AVE</t>
  </si>
  <si>
    <t>500 SHERMAN AVE E</t>
  </si>
  <si>
    <t>317 WEBSTER AVE E</t>
  </si>
  <si>
    <t>313 WEBSTER AVE E</t>
  </si>
  <si>
    <t>309 WEBSTER AVE E</t>
  </si>
  <si>
    <t>365 CLAY AVE E</t>
  </si>
  <si>
    <t>411 SHERMAN AVE</t>
  </si>
  <si>
    <t>415 SHERMAN AVE</t>
  </si>
  <si>
    <t>429 SHERMAN AVE E</t>
  </si>
  <si>
    <t>503 SHERMAN AVE</t>
  </si>
  <si>
    <t>507 SHERMAN AVE</t>
  </si>
  <si>
    <t>511 SHERMAN AVE</t>
  </si>
  <si>
    <t>515 SHERMAN AVE</t>
  </si>
  <si>
    <t>517 SHERMAN AVE</t>
  </si>
  <si>
    <t>519 SHERMAN AVE</t>
  </si>
  <si>
    <t>521 SHERMAN AVE</t>
  </si>
  <si>
    <t>531 SHERMAN AVE</t>
  </si>
  <si>
    <t>330 LINCOLN AVE E</t>
  </si>
  <si>
    <t>338 LINCOLN AVE E</t>
  </si>
  <si>
    <t>444 SHERIDAN AVE</t>
  </si>
  <si>
    <t>440 SHERIDAN AVE</t>
  </si>
  <si>
    <t>436 SHERIDAN AVE</t>
  </si>
  <si>
    <t>434 SHERIDAN AVE</t>
  </si>
  <si>
    <t>428 SHERIDAN AVE</t>
  </si>
  <si>
    <t>424 SHERIDAN AVE</t>
  </si>
  <si>
    <t>420 SHERIDAN AVE</t>
  </si>
  <si>
    <t>416 SHERIDAN AVE</t>
  </si>
  <si>
    <t>412 SHERIDAN AVE</t>
  </si>
  <si>
    <t>408 SHERIDAN AVE</t>
  </si>
  <si>
    <t>375 CLAY AVE E</t>
  </si>
  <si>
    <t>371 CLAY AVE E</t>
  </si>
  <si>
    <t>369 CLAY AVE E</t>
  </si>
  <si>
    <t>403 SHERIDAN AVE</t>
  </si>
  <si>
    <t>405 SHERIDAN AVE</t>
  </si>
  <si>
    <t>407 SHERIDAN AVE</t>
  </si>
  <si>
    <t>409 SHERIDAN AVE</t>
  </si>
  <si>
    <t>411 SHERIDAN AVE</t>
  </si>
  <si>
    <t>415 SHERIDAN AVE</t>
  </si>
  <si>
    <t xml:space="preserve">2SB&amp;F1UG       </t>
  </si>
  <si>
    <t>429 SHERIDAN AVE</t>
  </si>
  <si>
    <t>431 SHERIDAN AVE</t>
  </si>
  <si>
    <t>435 SHERIDAN AVE</t>
  </si>
  <si>
    <t>400 LINCOLN AVE E</t>
  </si>
  <si>
    <t>404 LINCOLN AVE EAST</t>
  </si>
  <si>
    <t>408 LINCOLN AVE E</t>
  </si>
  <si>
    <t>414 LINCOLN AVE E</t>
  </si>
  <si>
    <t>430 BENDER AVE</t>
  </si>
  <si>
    <t>422 BENDER AVE</t>
  </si>
  <si>
    <t>414 BENDER AVE</t>
  </si>
  <si>
    <t xml:space="preserve">2SF2UG1AG      </t>
  </si>
  <si>
    <t>408 BENDER AVE</t>
  </si>
  <si>
    <t>402 BENDER AVE</t>
  </si>
  <si>
    <t>403 BENDER AVE</t>
  </si>
  <si>
    <t>407 BENDER AVE</t>
  </si>
  <si>
    <t>415 BENDER AVE</t>
  </si>
  <si>
    <t>425 BENDER AVE</t>
  </si>
  <si>
    <t>433 BENDER AVE</t>
  </si>
  <si>
    <t>436 LINCOLN AVE E</t>
  </si>
  <si>
    <t>422 WOODLAND AVE</t>
  </si>
  <si>
    <t>418 WOODLAND AVE</t>
  </si>
  <si>
    <t>400 WOODLAND AVE</t>
  </si>
  <si>
    <t>451 CLAY AVE E</t>
  </si>
  <si>
    <t>447 CLAY AVE E</t>
  </si>
  <si>
    <t>443 CLAY AVE E</t>
  </si>
  <si>
    <t>401 WOODLAND AVE</t>
  </si>
  <si>
    <t>405 WOODLAND AVE</t>
  </si>
  <si>
    <t>409 WOODLAND AVE</t>
  </si>
  <si>
    <t>413 WOODLAND AVE</t>
  </si>
  <si>
    <t>417 WOODLAND AVE</t>
  </si>
  <si>
    <t>421 WOODLAND AVE</t>
  </si>
  <si>
    <t>425 WOODLAND AVE</t>
  </si>
  <si>
    <t>500 LINCOLN AVE E</t>
  </si>
  <si>
    <t>504 LINCOLN AVE E</t>
  </si>
  <si>
    <t>508 LINCOLN AVE E</t>
  </si>
  <si>
    <t>430 GALLOPING HILL RD</t>
  </si>
  <si>
    <t>426 GALLOPING HILL RD</t>
  </si>
  <si>
    <t>422 GALLOPING HILL RD</t>
  </si>
  <si>
    <t>414 GALLOPING HILL RD</t>
  </si>
  <si>
    <t>412 GALLOPING HILL RD</t>
  </si>
  <si>
    <t xml:space="preserve">1SFAG          </t>
  </si>
  <si>
    <t>408 GALLOPING HILL RD</t>
  </si>
  <si>
    <t>400 GALLOPING HILL RD</t>
  </si>
  <si>
    <t>515 CLAY AVE EAST</t>
  </si>
  <si>
    <t>401 HEMLOCK ST</t>
  </si>
  <si>
    <t>411 HEMLOCK ST</t>
  </si>
  <si>
    <t>415 HEMLOCK ST</t>
  </si>
  <si>
    <t>421 HEMLOCK ST</t>
  </si>
  <si>
    <t>423 HEMLOCK ST</t>
  </si>
  <si>
    <t xml:space="preserve">2SF2BIG IGPOOL </t>
  </si>
  <si>
    <t>427 HEMLOCK ST</t>
  </si>
  <si>
    <t>429 HEMLOCK ST</t>
  </si>
  <si>
    <t>304 WEBSTER AVE E</t>
  </si>
  <si>
    <t>310 WEBSTER AVE E</t>
  </si>
  <si>
    <t>314 WEBSTER AVE E</t>
  </si>
  <si>
    <t>318 WEBSTER AVE E</t>
  </si>
  <si>
    <t>328 WEBSTER AVE E</t>
  </si>
  <si>
    <t>410 SHERMAN AVE</t>
  </si>
  <si>
    <t>355 CLAY AVE E</t>
  </si>
  <si>
    <t>349 CLAY AVE E</t>
  </si>
  <si>
    <t>347 CLAY AVE E</t>
  </si>
  <si>
    <t>345 CLAY AVE E</t>
  </si>
  <si>
    <t>341 CLAY AVE E</t>
  </si>
  <si>
    <t>321 CLAY AVE E</t>
  </si>
  <si>
    <t>317 CLAY AVE E</t>
  </si>
  <si>
    <t>311 CLAY AVE E</t>
  </si>
  <si>
    <t>301 HEMLOCK ST</t>
  </si>
  <si>
    <t>315 HEMLOCK ST</t>
  </si>
  <si>
    <t>321 HEMLOCK ST</t>
  </si>
  <si>
    <t>323 HEMLOCK ST</t>
  </si>
  <si>
    <t>325 HEMLOCK ST</t>
  </si>
  <si>
    <t>333 HEMLOCK ST</t>
  </si>
  <si>
    <t>302 CLAY AVE E</t>
  </si>
  <si>
    <t>310 CLAY AVE E</t>
  </si>
  <si>
    <t>314 CLAY AVE E</t>
  </si>
  <si>
    <t>318 CLAY AVE E</t>
  </si>
  <si>
    <t>334 PERSHING AVE.</t>
  </si>
  <si>
    <t>332 PERSHING AVE.</t>
  </si>
  <si>
    <t>328 PERSHING AVE</t>
  </si>
  <si>
    <t>324 PERSHING AVE</t>
  </si>
  <si>
    <t>320 PERSHING AVE</t>
  </si>
  <si>
    <t>318 PERSHING AVE</t>
  </si>
  <si>
    <t>314 PERSHING AVE</t>
  </si>
  <si>
    <t>310 PERSHING AVE</t>
  </si>
  <si>
    <t>302 PERSHING AVE</t>
  </si>
  <si>
    <t>327 GRANT AVE E</t>
  </si>
  <si>
    <t>321 GRANT AVE E</t>
  </si>
  <si>
    <t>319 GRANT AVE E</t>
  </si>
  <si>
    <t>315 GRANT AVE E</t>
  </si>
  <si>
    <t>311 GRANT AVE E</t>
  </si>
  <si>
    <t>309 GRANT AVE E</t>
  </si>
  <si>
    <t>307 GRANT AVE EAST</t>
  </si>
  <si>
    <t>305 GRANT AVE E</t>
  </si>
  <si>
    <t>303 PERSHING AVE</t>
  </si>
  <si>
    <t>305 PERSHING AVE</t>
  </si>
  <si>
    <t>311 PERSHING AVE</t>
  </si>
  <si>
    <t>313 PERSHING AVE</t>
  </si>
  <si>
    <t>315 PERSHING AVE</t>
  </si>
  <si>
    <t>319 PERSHING AVE</t>
  </si>
  <si>
    <t>323 PERSHING AVE</t>
  </si>
  <si>
    <t>325 PERSHING AVE</t>
  </si>
  <si>
    <t>329 PERSHING AVE</t>
  </si>
  <si>
    <t>331 PERSHING AVE</t>
  </si>
  <si>
    <t>335 PERSHING AVE</t>
  </si>
  <si>
    <t>341 PERSHING AVE</t>
  </si>
  <si>
    <t>346 CLAY AVE E</t>
  </si>
  <si>
    <t>348 CLAY AVE E</t>
  </si>
  <si>
    <t>352 CLAY AVE E</t>
  </si>
  <si>
    <t>354 CLAY AVE E</t>
  </si>
  <si>
    <t>334 SHERMAN AVE</t>
  </si>
  <si>
    <t>330 SHERMAN AVE</t>
  </si>
  <si>
    <t>328 SHERMAN AVE</t>
  </si>
  <si>
    <t>326 SHERMAN AVE</t>
  </si>
  <si>
    <t>324 SHERMAN AVE</t>
  </si>
  <si>
    <t>312 SHERMAN AVE</t>
  </si>
  <si>
    <t>310 SHERMAN AVE</t>
  </si>
  <si>
    <t>308 SHERMAN AVE</t>
  </si>
  <si>
    <t>353 GRANT AVE E</t>
  </si>
  <si>
    <t>327 SHERMAN AVE</t>
  </si>
  <si>
    <t>331 SHERMAN AVE</t>
  </si>
  <si>
    <t>335 SHERMAN AVENUE</t>
  </si>
  <si>
    <t xml:space="preserve">2SF BIG 2      </t>
  </si>
  <si>
    <t>362 CLAY AVE EAST</t>
  </si>
  <si>
    <t>366 CLAY AVE E</t>
  </si>
  <si>
    <t>340 SHERIDAN AVE</t>
  </si>
  <si>
    <t>338 SHERIDAN AVE</t>
  </si>
  <si>
    <t>336 SHERIDAN AVE</t>
  </si>
  <si>
    <t>334 SHERIDAN AVE</t>
  </si>
  <si>
    <t>330 SHERIDAN AVE</t>
  </si>
  <si>
    <t>326 SHERIDAN AVE</t>
  </si>
  <si>
    <t>322 SHERIDAN AVE</t>
  </si>
  <si>
    <t>320 SHERIDAN AVE</t>
  </si>
  <si>
    <t>405 GRANT AVE E</t>
  </si>
  <si>
    <t>305 SHERIDAN AVE</t>
  </si>
  <si>
    <t>307 SHERIDAN AVE</t>
  </si>
  <si>
    <t>313 SHERIDAN AVE</t>
  </si>
  <si>
    <t xml:space="preserve">2SF1           </t>
  </si>
  <si>
    <t>315 SHERIDAN AVE</t>
  </si>
  <si>
    <t>317 SHERIDAN AVE</t>
  </si>
  <si>
    <t>321 SHERIDAN AVE</t>
  </si>
  <si>
    <t>323 SHERIDAN AVE</t>
  </si>
  <si>
    <t>327 SHERIDAN AVE</t>
  </si>
  <si>
    <t>331 SHERIDAN AVE</t>
  </si>
  <si>
    <t>333 SHERIDAN AVE</t>
  </si>
  <si>
    <t>337 SHERIDAN AVE</t>
  </si>
  <si>
    <t>341 SHERIDAN AVE</t>
  </si>
  <si>
    <t>340 BENDER AVE</t>
  </si>
  <si>
    <t>332 BENDER AVE</t>
  </si>
  <si>
    <t>328 BENDER AVE</t>
  </si>
  <si>
    <t>324 BENDER AVE</t>
  </si>
  <si>
    <t>322 BENDER AVE</t>
  </si>
  <si>
    <t>318 BENDER AVE</t>
  </si>
  <si>
    <t>314 BENDER AVE</t>
  </si>
  <si>
    <t>310 BENDER AVE</t>
  </si>
  <si>
    <t>304 BENDER AVE</t>
  </si>
  <si>
    <t>415 GRANT AVE EAST</t>
  </si>
  <si>
    <t>325 BENDER AVE</t>
  </si>
  <si>
    <t>329 BENDER AVE</t>
  </si>
  <si>
    <t>333 BENDER AVE</t>
  </si>
  <si>
    <t>337 BENDER AVE</t>
  </si>
  <si>
    <t>343 BENDER AVE</t>
  </si>
  <si>
    <t>442 CLAY AVE E</t>
  </si>
  <si>
    <t xml:space="preserve">2SBF2UG1SF     </t>
  </si>
  <si>
    <t>446 CLAY AVE E</t>
  </si>
  <si>
    <t xml:space="preserve">2SBF2UG        </t>
  </si>
  <si>
    <t>450 CLAY AVE E</t>
  </si>
  <si>
    <t>454 CLAY AVE E</t>
  </si>
  <si>
    <t>460 CLAY AVE E</t>
  </si>
  <si>
    <t>464 CLAY AVE E</t>
  </si>
  <si>
    <t>500 CLAY AVE E</t>
  </si>
  <si>
    <t>504 CLAY AVE E</t>
  </si>
  <si>
    <t>508 CLAY AVE E</t>
  </si>
  <si>
    <t>388 GALLOPING HILL RD</t>
  </si>
  <si>
    <t>386 GALLOPING HILL RD</t>
  </si>
  <si>
    <t>475 HENRY ST</t>
  </si>
  <si>
    <t>471 HENRY ST</t>
  </si>
  <si>
    <t>465 HENRY ST</t>
  </si>
  <si>
    <t>461 HENRY ST</t>
  </si>
  <si>
    <t>457 HENRY ST</t>
  </si>
  <si>
    <t>453 HENRY ST</t>
  </si>
  <si>
    <t>447 HENRY ST</t>
  </si>
  <si>
    <t>443 HENRY ST</t>
  </si>
  <si>
    <t>439 HENRY ST</t>
  </si>
  <si>
    <t>435 HENRY ST</t>
  </si>
  <si>
    <t>429 HENRY ST</t>
  </si>
  <si>
    <t>445 ELINOR AVE</t>
  </si>
  <si>
    <t>444 HENRY ST</t>
  </si>
  <si>
    <t>446 HENRY ST</t>
  </si>
  <si>
    <t>450 HENRY ST</t>
  </si>
  <si>
    <t>454 HENRY ST</t>
  </si>
  <si>
    <t>458 HENRY ST</t>
  </si>
  <si>
    <t>462 HENRY ST</t>
  </si>
  <si>
    <t>466 HENRY ST</t>
  </si>
  <si>
    <t>470 HENRY ST</t>
  </si>
  <si>
    <t>474 HENRY ST</t>
  </si>
  <si>
    <t>475 ELINOR AVE</t>
  </si>
  <si>
    <t>471 ELINOR AVE</t>
  </si>
  <si>
    <t>469 ELINOR AVE</t>
  </si>
  <si>
    <t>465 ELINOR AVE</t>
  </si>
  <si>
    <t>461 ELINOR AVE</t>
  </si>
  <si>
    <t>455 ELINOR AVE</t>
  </si>
  <si>
    <t>451 ELINOR AVE</t>
  </si>
  <si>
    <t>447 ELINOR AVE</t>
  </si>
  <si>
    <t>501 GRANT AVE E</t>
  </si>
  <si>
    <t>307 BENDER AVE</t>
  </si>
  <si>
    <t>313 BENDER AVE</t>
  </si>
  <si>
    <t>317 BENDER AVE</t>
  </si>
  <si>
    <t>424 HENRY ST</t>
  </si>
  <si>
    <t>434 HENRY ST</t>
  </si>
  <si>
    <t>434 ELINOR AVE</t>
  </si>
  <si>
    <t>505 GRANT AVE E</t>
  </si>
  <si>
    <t>509 GRANT AVE E</t>
  </si>
  <si>
    <t>515 GRANT AVE E</t>
  </si>
  <si>
    <t>517 GRANT AVE EAST</t>
  </si>
  <si>
    <t xml:space="preserve">2SBF1UG        </t>
  </si>
  <si>
    <t>440 ELINOR AVE</t>
  </si>
  <si>
    <t>444 ELINOR AVE</t>
  </si>
  <si>
    <t>446 ELINOR AVE</t>
  </si>
  <si>
    <t>450 ELINOR AVE</t>
  </si>
  <si>
    <t>456 ELINOR AVE</t>
  </si>
  <si>
    <t>460 ELINOR AVE</t>
  </si>
  <si>
    <t>462 ELINOR AVE</t>
  </si>
  <si>
    <t>468 ELINOR AVE</t>
  </si>
  <si>
    <t>358 GALLOPING HILL RD</t>
  </si>
  <si>
    <t>348 GALLOPING HILL RD</t>
  </si>
  <si>
    <t>338 GALLOPING HILL RD</t>
  </si>
  <si>
    <t>334 GALLOPING HILL RD</t>
  </si>
  <si>
    <t>3 RHODA TERRACE</t>
  </si>
  <si>
    <t>4 RHODA TERRACE</t>
  </si>
  <si>
    <t>5 RHODA TERRACE</t>
  </si>
  <si>
    <t>6 RHODA TERRACE</t>
  </si>
  <si>
    <t>7 RHODA TERRACE</t>
  </si>
  <si>
    <t>10 RHODA TERRACE</t>
  </si>
  <si>
    <t>9 RHODA TERRACE</t>
  </si>
  <si>
    <t>330 GALLOPING HILL RD</t>
  </si>
  <si>
    <t>328 GALLOPING HILL RD</t>
  </si>
  <si>
    <t>326 GALLOPING HILL RD</t>
  </si>
  <si>
    <t>316 GALLOPING HILL RD</t>
  </si>
  <si>
    <t>312 GALLOPING HILL RD</t>
  </si>
  <si>
    <t>575 GRANT AVE E</t>
  </si>
  <si>
    <t>571 GRANT AVE E</t>
  </si>
  <si>
    <t>569 GRANT AVE E</t>
  </si>
  <si>
    <t>565 GRANT AVE E</t>
  </si>
  <si>
    <t>561 GRANT AVE E</t>
  </si>
  <si>
    <t>557 GRANT AVE E</t>
  </si>
  <si>
    <t>553 GRANT AVE E</t>
  </si>
  <si>
    <t>549 GRANT AVE E</t>
  </si>
  <si>
    <t>547 GRANT AVE E</t>
  </si>
  <si>
    <t>543 GRANT AVE E</t>
  </si>
  <si>
    <t>539 GRANT AVE E</t>
  </si>
  <si>
    <t>537 GRANT AVE E</t>
  </si>
  <si>
    <t>533 GRANT AVE E</t>
  </si>
  <si>
    <t>535 GRANT AVE E</t>
  </si>
  <si>
    <t>531 GRANT AVE EAST</t>
  </si>
  <si>
    <t>201 PERSHING AVE</t>
  </si>
  <si>
    <t>205 PERSHING AVE</t>
  </si>
  <si>
    <t>209 PERSHING AVE</t>
  </si>
  <si>
    <t>213 PERSHING AVE</t>
  </si>
  <si>
    <t>215 PERSHING AVE</t>
  </si>
  <si>
    <t>219 PERSHING AVE</t>
  </si>
  <si>
    <t>221 PERSHING AVE</t>
  </si>
  <si>
    <t>225 PERSHING AVE</t>
  </si>
  <si>
    <t>227 PERSHING AVE</t>
  </si>
  <si>
    <t>229 PERSHING AVE</t>
  </si>
  <si>
    <t>233 PERSHING AVE</t>
  </si>
  <si>
    <t>235 PERSHING AVE</t>
  </si>
  <si>
    <t>239 PERSHING AVE</t>
  </si>
  <si>
    <t>243 PERSHING AVE</t>
  </si>
  <si>
    <t>240 SHERMAN AVE</t>
  </si>
  <si>
    <t>238 SHERMAN AVE</t>
  </si>
  <si>
    <t>234 SHERMAN AVE</t>
  </si>
  <si>
    <t>230 SHERMAN AVE</t>
  </si>
  <si>
    <t>228 SHERMAN AVE</t>
  </si>
  <si>
    <t>222 SHERMAN AVE</t>
  </si>
  <si>
    <t xml:space="preserve">1.5SF1SF       </t>
  </si>
  <si>
    <t>218 SHERMAN AVE</t>
  </si>
  <si>
    <t>214 SHERMAN AVE</t>
  </si>
  <si>
    <t>210 SHERMAN AVE</t>
  </si>
  <si>
    <t>208 SHERMAN AVE</t>
  </si>
  <si>
    <t>206 SHERMAN AVE</t>
  </si>
  <si>
    <t>204 SHERMAN AVE</t>
  </si>
  <si>
    <t>201-205 SHERMAN AVE</t>
  </si>
  <si>
    <t>207 SHERMAN AVE</t>
  </si>
  <si>
    <t>211 SHERMAN AVE</t>
  </si>
  <si>
    <t>215 SHERMAN AVE</t>
  </si>
  <si>
    <t>217 SHERMAN AVE</t>
  </si>
  <si>
    <t xml:space="preserve">2SF SHED       </t>
  </si>
  <si>
    <t>219 SHERMAN AVE</t>
  </si>
  <si>
    <t>221 SHERMAN AVE</t>
  </si>
  <si>
    <t>223 SHERMAN AVE</t>
  </si>
  <si>
    <t>227 SHERMAN AVE</t>
  </si>
  <si>
    <t>229 SHERMAN AVE</t>
  </si>
  <si>
    <t>231 SHERMAN AVE</t>
  </si>
  <si>
    <t>237 SHERMAN AVE</t>
  </si>
  <si>
    <t>243 SHERMAN AVE</t>
  </si>
  <si>
    <t>242 SHERIDAN AVE</t>
  </si>
  <si>
    <t>238 SHERIDAN AVE</t>
  </si>
  <si>
    <t>234 SHERIDAN AVE</t>
  </si>
  <si>
    <t>232 SHERIDAN AVE</t>
  </si>
  <si>
    <t>228 SHERIDAN AVE</t>
  </si>
  <si>
    <t>226 SHERIDAN AVE</t>
  </si>
  <si>
    <t>224 SHERIDAN AVE</t>
  </si>
  <si>
    <t>218 SHERIDAN AVE</t>
  </si>
  <si>
    <t>214 SHERIDAN AVE</t>
  </si>
  <si>
    <t>210 SHERIDAN AVE</t>
  </si>
  <si>
    <t>208 SHERIDAN AVE</t>
  </si>
  <si>
    <t>204 SHERIDAN AVE</t>
  </si>
  <si>
    <t>200 SHERIDAN AVE</t>
  </si>
  <si>
    <t>203 SHERIDAN AVE</t>
  </si>
  <si>
    <t>205 SHERIDAN AVE</t>
  </si>
  <si>
    <t>209 SHERIDAN AVE</t>
  </si>
  <si>
    <t>215 SHERIDAN AVE</t>
  </si>
  <si>
    <t>217 SHERIDAN AVE</t>
  </si>
  <si>
    <t>221 SHERIDAN AVE</t>
  </si>
  <si>
    <t>223 SHERIDAN AVE</t>
  </si>
  <si>
    <t>227 SHERIDAN AVE</t>
  </si>
  <si>
    <t>231 SHERIDAN AVE</t>
  </si>
  <si>
    <t xml:space="preserve">2SF 2AG 2      </t>
  </si>
  <si>
    <t>233 SHERIDAN AVE</t>
  </si>
  <si>
    <t>235 SHERIDAN AVE</t>
  </si>
  <si>
    <t>237 SHERIDAN AVE</t>
  </si>
  <si>
    <t>400 E GRANT AVE</t>
  </si>
  <si>
    <t>414 GRANT AVE E</t>
  </si>
  <si>
    <t>236 BENDER AVE</t>
  </si>
  <si>
    <t>232 BENDER AVE</t>
  </si>
  <si>
    <t>228 BENDER AVE</t>
  </si>
  <si>
    <t>224 BENDER AVE</t>
  </si>
  <si>
    <t>220 BENDER AVE</t>
  </si>
  <si>
    <t>216 BENDER AVE</t>
  </si>
  <si>
    <t>212 BENDER AVE</t>
  </si>
  <si>
    <t>208 BENDER AVE</t>
  </si>
  <si>
    <t>204 BENDER AVE</t>
  </si>
  <si>
    <t>201 BENDER AVE</t>
  </si>
  <si>
    <t>207 BENDER AVE</t>
  </si>
  <si>
    <t>211 BENDER AVE</t>
  </si>
  <si>
    <t>215 BENDER AVE</t>
  </si>
  <si>
    <t>217 BENDER AVE</t>
  </si>
  <si>
    <t>221 BENDER AVE</t>
  </si>
  <si>
    <t>227 BENDER AVE</t>
  </si>
  <si>
    <t>231 BENDER AVE</t>
  </si>
  <si>
    <t>235 BENDER AVE</t>
  </si>
  <si>
    <t>504 GRANT AVE E</t>
  </si>
  <si>
    <t>512 GRANT AVE E</t>
  </si>
  <si>
    <t>516 GRANT AVE E</t>
  </si>
  <si>
    <t>520 GRANT AVE E</t>
  </si>
  <si>
    <t>228 CHARLOTTE TERRACE</t>
  </si>
  <si>
    <t>224 CHARLOTTE TERRACE</t>
  </si>
  <si>
    <t>220 CHARLOTTE TERRACE</t>
  </si>
  <si>
    <t>216 CHARLOTTE TERRACE</t>
  </si>
  <si>
    <t>212 CHARLOTTE TERRACE</t>
  </si>
  <si>
    <t>208 CHARLOTTE TERRACE</t>
  </si>
  <si>
    <t>435 MADISON AVE</t>
  </si>
  <si>
    <t>449 MADISON AVE</t>
  </si>
  <si>
    <t>207 CHARLOTTE TERRACE</t>
  </si>
  <si>
    <t>213 CHARLOTTE TERRACE</t>
  </si>
  <si>
    <t>217 CHARLOTTE TERRACE</t>
  </si>
  <si>
    <t>530 GRANT AVE E</t>
  </si>
  <si>
    <t>534 GRANT AVE E</t>
  </si>
  <si>
    <t>538 GRANT AVE E</t>
  </si>
  <si>
    <t>542 GRANT AVE E</t>
  </si>
  <si>
    <t>548 GRANT AVE E</t>
  </si>
  <si>
    <t>550 GRANT AVE E</t>
  </si>
  <si>
    <t>554 GRANT AVE E</t>
  </si>
  <si>
    <t>558 GRANT AVE E</t>
  </si>
  <si>
    <t>560 GRANT AVE E</t>
  </si>
  <si>
    <t>562 GRANT AVE E</t>
  </si>
  <si>
    <t>566 GRANT AVE E</t>
  </si>
  <si>
    <t>570 GRANT AVE E</t>
  </si>
  <si>
    <t>576 GRANT AVE E</t>
  </si>
  <si>
    <t>578 GRANT AVE E</t>
  </si>
  <si>
    <t>240 GALLOPING HILL RD</t>
  </si>
  <si>
    <t xml:space="preserve">1.5SF2UG2UNITS </t>
  </si>
  <si>
    <t>230 GALLOPING HILL RD</t>
  </si>
  <si>
    <t>495 MADISON AVE</t>
  </si>
  <si>
    <t xml:space="preserve">2SF 2AG S      </t>
  </si>
  <si>
    <t>493 MADISON AVE</t>
  </si>
  <si>
    <t>479 MADISON AVE</t>
  </si>
  <si>
    <t>477 MADISON AVE</t>
  </si>
  <si>
    <t>475 MADISON AVE</t>
  </si>
  <si>
    <t>471 MADISON AVE</t>
  </si>
  <si>
    <t>463 MADISON AVE</t>
  </si>
  <si>
    <t xml:space="preserve">2SF 2AG L      </t>
  </si>
  <si>
    <t>457 MADISON AVE</t>
  </si>
  <si>
    <t>455 MADISON AVE</t>
  </si>
  <si>
    <t xml:space="preserve">2SF H G        </t>
  </si>
  <si>
    <t>301 WESTFIELD AVE E</t>
  </si>
  <si>
    <t>109 MAGIE AVE</t>
  </si>
  <si>
    <t>113 MAGIE AVE</t>
  </si>
  <si>
    <t>115 MAGIE AVE</t>
  </si>
  <si>
    <t>308 MADISON AVE</t>
  </si>
  <si>
    <t>128 PERSHING AVE</t>
  </si>
  <si>
    <t>124 PERSHING AVE</t>
  </si>
  <si>
    <t>120 PERSHING AVE</t>
  </si>
  <si>
    <t>116 PERSHING AVE</t>
  </si>
  <si>
    <t>114 PERSHING AVE</t>
  </si>
  <si>
    <t>112 PERSHING AVE</t>
  </si>
  <si>
    <t>325 WESTFIELD AVE E</t>
  </si>
  <si>
    <t xml:space="preserve">1SBA           </t>
  </si>
  <si>
    <t>317 E WESTFIELD AVE</t>
  </si>
  <si>
    <t xml:space="preserve">2.5SF 4UNITS   </t>
  </si>
  <si>
    <t>313 WESTFIELD AVE E</t>
  </si>
  <si>
    <t>1SCB BLDG-OFFIC</t>
  </si>
  <si>
    <t>311 WESTFIELD AVE E</t>
  </si>
  <si>
    <t>307 WESTFIELD AVE E</t>
  </si>
  <si>
    <t>305 WESTFIELD AVE E</t>
  </si>
  <si>
    <t>101 PERSHING AVE</t>
  </si>
  <si>
    <t>REAR OF 101 PERSHING</t>
  </si>
  <si>
    <t>105 PERSHING AVE</t>
  </si>
  <si>
    <t>107 PERSHING AVE</t>
  </si>
  <si>
    <t>111 PERSHING AVE</t>
  </si>
  <si>
    <t>115 PERSHING AVE</t>
  </si>
  <si>
    <t>117 PERSHING AVE</t>
  </si>
  <si>
    <t>121 PERSHING AVE</t>
  </si>
  <si>
    <t>125 PERSHING AVE</t>
  </si>
  <si>
    <t>127 PERSHING AVE</t>
  </si>
  <si>
    <t>129 PERSHING AVE</t>
  </si>
  <si>
    <t>140 SHERMAN AVE</t>
  </si>
  <si>
    <t>136 SHERMAN AVE</t>
  </si>
  <si>
    <t>130 SHERMAN AVE</t>
  </si>
  <si>
    <t>128 SHERMAN AVE</t>
  </si>
  <si>
    <t>126 SHERMAN AVE</t>
  </si>
  <si>
    <t>122 SHERMAN AVE</t>
  </si>
  <si>
    <t>120 SHERMAN AVE</t>
  </si>
  <si>
    <t>118 SHERMAN AVE</t>
  </si>
  <si>
    <t>114 SHERMAN AVE</t>
  </si>
  <si>
    <t>110 SHERMAN AVE</t>
  </si>
  <si>
    <t>357 WESTFIELD AVE E</t>
  </si>
  <si>
    <t xml:space="preserve">1SCB GARAGE    </t>
  </si>
  <si>
    <t>361 WESTFIELD AVE E</t>
  </si>
  <si>
    <t xml:space="preserve">1SSSTORE       </t>
  </si>
  <si>
    <t>109 SHERMAN AVE</t>
  </si>
  <si>
    <t>115 SHERMAN AVE</t>
  </si>
  <si>
    <t>119 SHERMAN AVE</t>
  </si>
  <si>
    <t>123 SHERMAN AVE</t>
  </si>
  <si>
    <t>125 SHERMAN AVE</t>
  </si>
  <si>
    <t>129 SHERMAN AVE</t>
  </si>
  <si>
    <t>131 SHERMAN AVE</t>
  </si>
  <si>
    <t xml:space="preserve">1SB 2UG        </t>
  </si>
  <si>
    <t>135 SHERMAN AVE</t>
  </si>
  <si>
    <t>139 SHERMAN AVE</t>
  </si>
  <si>
    <t>143 SHERMAN AVE</t>
  </si>
  <si>
    <t>145 SHERMAN AVE</t>
  </si>
  <si>
    <t>154 SHERIDAN AVE</t>
  </si>
  <si>
    <t>150 SHERIDAN AVE</t>
  </si>
  <si>
    <t>146 SHERIDAN AVE</t>
  </si>
  <si>
    <t xml:space="preserve">2SFIUG2UNITS   </t>
  </si>
  <si>
    <t>144 SHERIDAN AVE</t>
  </si>
  <si>
    <t>140 SHERIDAN AVE</t>
  </si>
  <si>
    <t>134 SHERIDAN AVE</t>
  </si>
  <si>
    <t>132 SHERIDAN AVE</t>
  </si>
  <si>
    <t>126 SHERIDAN AVE</t>
  </si>
  <si>
    <t>124 SHERIDAN AVE</t>
  </si>
  <si>
    <t>120 SHERIDAN AVE</t>
  </si>
  <si>
    <t>116 SHERIDAN AVE</t>
  </si>
  <si>
    <t>112 SHERIDAN AVE</t>
  </si>
  <si>
    <t>110 SHERIDAN AVE</t>
  </si>
  <si>
    <t>375 WESTFIELD AVE E</t>
  </si>
  <si>
    <t>373 WESTFIELD AVE E</t>
  </si>
  <si>
    <t>371 WESTFIELD AVE E</t>
  </si>
  <si>
    <t>369 WESTFIELD AVE E</t>
  </si>
  <si>
    <t>413 EAST WESTFIELD AVE</t>
  </si>
  <si>
    <t>105 SHERIDAN AVE</t>
  </si>
  <si>
    <t>107 SHERIDAN AVE</t>
  </si>
  <si>
    <t>109 SHERIDAN AVE</t>
  </si>
  <si>
    <t>113 SHERIDAN AVE</t>
  </si>
  <si>
    <t>117 SHERIDAN AVE</t>
  </si>
  <si>
    <t>119 SHERIDAN AVE</t>
  </si>
  <si>
    <t>125 SHERIDAN AVE</t>
  </si>
  <si>
    <t>127 SHERIDAN AVE</t>
  </si>
  <si>
    <t>131 SHERIDAN AVE</t>
  </si>
  <si>
    <t>137 SHERIDAN AVE</t>
  </si>
  <si>
    <t>141 SHERIDAN AVE</t>
  </si>
  <si>
    <t>145 SHERIDAN AVE</t>
  </si>
  <si>
    <t>149 SHERIDAN AVE</t>
  </si>
  <si>
    <t>153 SHERIDAN AVE</t>
  </si>
  <si>
    <t>155 SHERIDAN AVE</t>
  </si>
  <si>
    <t>134 BENDER AVE</t>
  </si>
  <si>
    <t>132 BENDER AVE</t>
  </si>
  <si>
    <t>130 BENDER AVE</t>
  </si>
  <si>
    <t>128 BENDER AVE</t>
  </si>
  <si>
    <t>126 BENDER AVE</t>
  </si>
  <si>
    <t>124 BENDER AVE</t>
  </si>
  <si>
    <t>122 BENDER AVE</t>
  </si>
  <si>
    <t>120 BENDER AVE</t>
  </si>
  <si>
    <t>118 BENDER AVE</t>
  </si>
  <si>
    <t xml:space="preserve">1SBF1AG        </t>
  </si>
  <si>
    <t>116 BENDER AVE</t>
  </si>
  <si>
    <t xml:space="preserve">2SF1AGPOOL     </t>
  </si>
  <si>
    <t>114 BENDER AVE</t>
  </si>
  <si>
    <t>112 BENDER AVE</t>
  </si>
  <si>
    <t>110 BENDER AVE</t>
  </si>
  <si>
    <t>108 BENDER AVE</t>
  </si>
  <si>
    <t>106 BENDER AVE</t>
  </si>
  <si>
    <t>415 WESTFIELD AVE E</t>
  </si>
  <si>
    <t xml:space="preserve">2SF40UNITS     </t>
  </si>
  <si>
    <t>101 BENDER AVE</t>
  </si>
  <si>
    <t>103 BENDER AVE</t>
  </si>
  <si>
    <t>105 BENDER AVE</t>
  </si>
  <si>
    <t>107 BENDER AVE</t>
  </si>
  <si>
    <t>109 BENDER AVE</t>
  </si>
  <si>
    <t>111 BENDER AVE</t>
  </si>
  <si>
    <t>113 BENDER AVE</t>
  </si>
  <si>
    <t>115 BENDER AVE</t>
  </si>
  <si>
    <t>117 BENDER AVE</t>
  </si>
  <si>
    <t>119 BENDER AVE</t>
  </si>
  <si>
    <t>121 BENDER AVE</t>
  </si>
  <si>
    <t>123 BENDER AVE</t>
  </si>
  <si>
    <t>125 BENDER AVE</t>
  </si>
  <si>
    <t>127 BENDER AVE</t>
  </si>
  <si>
    <t>129 BENDER AVE</t>
  </si>
  <si>
    <t>131 BENDER AVE</t>
  </si>
  <si>
    <t>135 BENDER AVE</t>
  </si>
  <si>
    <t>156 CHARLOTTE TERRACE</t>
  </si>
  <si>
    <t>152 CHARLOTTE TERRACE</t>
  </si>
  <si>
    <t>148 CHARLOTTE TERRACE</t>
  </si>
  <si>
    <t>144 CHARLOTTE TERRACE</t>
  </si>
  <si>
    <t>140 CHARLOTTE TERRACE</t>
  </si>
  <si>
    <t>136 CHARLOTTE TERRACE</t>
  </si>
  <si>
    <t>132 CHARLOTTE TERRACE</t>
  </si>
  <si>
    <t>128 CHARLOTTE TERRACE</t>
  </si>
  <si>
    <t>124 CHARLOTTE TERRACE</t>
  </si>
  <si>
    <t>120 CHARLOTTE TERRACE</t>
  </si>
  <si>
    <t>116 CHARLOTTE TERRACE</t>
  </si>
  <si>
    <t>112 CHARLOTTE TERRACE</t>
  </si>
  <si>
    <t>113 CHARLOTTE TERRACE</t>
  </si>
  <si>
    <t>117 CHARLOTTE TERRACE</t>
  </si>
  <si>
    <t>121 CHARLOTTE TERRACE</t>
  </si>
  <si>
    <t>125 CHARLOTTE TERRACE</t>
  </si>
  <si>
    <t>466 MARKTHALER PL</t>
  </si>
  <si>
    <t>474 MARKTHALER PL</t>
  </si>
  <si>
    <t>480 MARKTHALER PL</t>
  </si>
  <si>
    <t>486 MARKTHALER PL</t>
  </si>
  <si>
    <t>490 MARKTHALER PL</t>
  </si>
  <si>
    <t>494 MARKTHALER PL</t>
  </si>
  <si>
    <t>498 MARKTHALER PL</t>
  </si>
  <si>
    <t>198 GALLOPING HILL RD</t>
  </si>
  <si>
    <t>196 GALLOPING HILL RD</t>
  </si>
  <si>
    <t>192 GALLOPING HILL RD</t>
  </si>
  <si>
    <t>148 GALLOPING HILL RD</t>
  </si>
  <si>
    <t>497 RAGLAND DR</t>
  </si>
  <si>
    <t>491 RAGLAND DR</t>
  </si>
  <si>
    <t>487 RAGLAND DR</t>
  </si>
  <si>
    <t>483 RAGLAND DR</t>
  </si>
  <si>
    <t>479 RAGLAND DR</t>
  </si>
  <si>
    <t>477 RAGLAND DR</t>
  </si>
  <si>
    <t>475 RAGLAND DR</t>
  </si>
  <si>
    <t>471 RAGLAND DR</t>
  </si>
  <si>
    <t>467 RAGLAND DR</t>
  </si>
  <si>
    <t>453 COLONIAL RD</t>
  </si>
  <si>
    <t xml:space="preserve">1SB F 2UG      </t>
  </si>
  <si>
    <t>114 CHARLOTTE TERR</t>
  </si>
  <si>
    <t xml:space="preserve">2SF L 2CG      </t>
  </si>
  <si>
    <t>447 COLONIAL RD</t>
  </si>
  <si>
    <t>133 CHARLOTTE TERRACE</t>
  </si>
  <si>
    <t>137 CHARLOTTE TERRACE</t>
  </si>
  <si>
    <t>141 CHARLOTTE TERRACE</t>
  </si>
  <si>
    <t>145 CHARLOTTE TERRACE</t>
  </si>
  <si>
    <t>149 CHARLOTTE TERRACE</t>
  </si>
  <si>
    <t>153 CHARLOTTE TERRACE</t>
  </si>
  <si>
    <t>456 MADISON AVE</t>
  </si>
  <si>
    <t>470 MADISON AVE</t>
  </si>
  <si>
    <t>472 MADISON AVE</t>
  </si>
  <si>
    <t>474 MADISON AVE</t>
  </si>
  <si>
    <t>478 MADISON AVE</t>
  </si>
  <si>
    <t>480 MADISON AVE</t>
  </si>
  <si>
    <t>484 MADISON AVE</t>
  </si>
  <si>
    <t>486 MADISON AVE</t>
  </si>
  <si>
    <t>490 MADISON AVE</t>
  </si>
  <si>
    <t>492 MADISON AVE</t>
  </si>
  <si>
    <t>496 MADISON AVE</t>
  </si>
  <si>
    <t>222 GALLOPING HILL RD</t>
  </si>
  <si>
    <t>218 GALLOPING HILL RD</t>
  </si>
  <si>
    <t>214 GALLOPING HILL RD</t>
  </si>
  <si>
    <t xml:space="preserve">2SS1UG         </t>
  </si>
  <si>
    <t>208 GALLOPING HILL RD</t>
  </si>
  <si>
    <t>204 GALLOPING HILL RD</t>
  </si>
  <si>
    <t>202 GALLOPING HILL RD</t>
  </si>
  <si>
    <t>497 MARKTHALER PL</t>
  </si>
  <si>
    <t>493 MARKTHALER PL</t>
  </si>
  <si>
    <t>485 MARKTHALER PL</t>
  </si>
  <si>
    <t>483 MARKTHALER PL</t>
  </si>
  <si>
    <t>479 MARKTHALER PL</t>
  </si>
  <si>
    <t>475 MARKTHALER PL</t>
  </si>
  <si>
    <t>471 MARKTHALER PL</t>
  </si>
  <si>
    <t>467 MARKTHALER PL</t>
  </si>
  <si>
    <t>476 RAGLAND DR</t>
  </si>
  <si>
    <t>480 RAGLAND DR</t>
  </si>
  <si>
    <t>488 RAGLAND DR</t>
  </si>
  <si>
    <t>492 RAGLAND DR</t>
  </si>
  <si>
    <t>496 RAGLAND DR</t>
  </si>
  <si>
    <t>140 GALLOPING HILL RD</t>
  </si>
  <si>
    <t>136 GALLOPING HILL RD</t>
  </si>
  <si>
    <t>130 GALLOPING HILL RD</t>
  </si>
  <si>
    <t>441-443 WESTFIELD AVE E</t>
  </si>
  <si>
    <t>447 WESTFIELD AVE E</t>
  </si>
  <si>
    <t>456 COLONIAL RD</t>
  </si>
  <si>
    <t>458 COLONIAL RD</t>
  </si>
  <si>
    <t>462 COLONIAL RD</t>
  </si>
  <si>
    <t>466 COLONIAL RD</t>
  </si>
  <si>
    <t>472 COLONIAL RD</t>
  </si>
  <si>
    <t xml:space="preserve">2SV L          </t>
  </si>
  <si>
    <t>476 COLONIAL RD</t>
  </si>
  <si>
    <t>122 GALLOPING HILL RD</t>
  </si>
  <si>
    <t>120 GALLOPING HILL RD</t>
  </si>
  <si>
    <t>118 GALLOPING HILL RD</t>
  </si>
  <si>
    <t>116 GALLOPING HILL RD</t>
  </si>
  <si>
    <t>114 GALLOPING HILL RD</t>
  </si>
  <si>
    <t>112 GALLOPING HILL RD</t>
  </si>
  <si>
    <t>483 WESTFIELD AVE E</t>
  </si>
  <si>
    <t>479 WESTFIELD AVE E</t>
  </si>
  <si>
    <t>475 WESTFIELD AVE E</t>
  </si>
  <si>
    <t>473 WESTFIELD AVE E</t>
  </si>
  <si>
    <t>471 WESTFIELD AVE E</t>
  </si>
  <si>
    <t>467 WESTFIELD AVE E</t>
  </si>
  <si>
    <t>465 WESTFIELD AVE E</t>
  </si>
  <si>
    <t>461 WESTFIELD AVE E</t>
  </si>
  <si>
    <t>459 WESTFIELD AVE E</t>
  </si>
  <si>
    <t>455 WESTFIELD AVE E</t>
  </si>
  <si>
    <t>453 WESTFIELD AVE E</t>
  </si>
  <si>
    <t>449 WESTFIELD AVE E</t>
  </si>
  <si>
    <t>278 WESTFIELD AVE E</t>
  </si>
  <si>
    <t>300-314 WESTFIELD AVE E</t>
  </si>
  <si>
    <t xml:space="preserve">2SF52UNITS     </t>
  </si>
  <si>
    <t>318 WESTFIELD AVE E</t>
  </si>
  <si>
    <t>322 WESTFIELD AVE E</t>
  </si>
  <si>
    <t xml:space="preserve">2SF 5 UNITS    </t>
  </si>
  <si>
    <t>328 WESTFIELD AVE E</t>
  </si>
  <si>
    <t>336 WESTFIELD AVE E</t>
  </si>
  <si>
    <t>ADDITION BLDG-REAR</t>
  </si>
  <si>
    <t>342 WESTFIELD AVE E</t>
  </si>
  <si>
    <t>350 WESTFIELD AVE EAST</t>
  </si>
  <si>
    <t>350 WESTFIELD AVE E</t>
  </si>
  <si>
    <t xml:space="preserve">2S CONDO       </t>
  </si>
  <si>
    <t>2S CONDO UNIT 3</t>
  </si>
  <si>
    <t>358 WESTFIELD AVE E</t>
  </si>
  <si>
    <t>362 WESTFIELD AVE E</t>
  </si>
  <si>
    <t>2SF2UNITSSTORES</t>
  </si>
  <si>
    <t>368 WESTFIELD AVE E</t>
  </si>
  <si>
    <t xml:space="preserve">2SF2UNITS5UG   </t>
  </si>
  <si>
    <t>372 WESTFIELD AVE E</t>
  </si>
  <si>
    <t xml:space="preserve">1SSGARAGE      </t>
  </si>
  <si>
    <t>374 WESTFIELD AVE E</t>
  </si>
  <si>
    <t>376 WESTFIELD AVE E</t>
  </si>
  <si>
    <t>380 WESTFIELD AVE E</t>
  </si>
  <si>
    <t>382 WESTFIELD AVE E</t>
  </si>
  <si>
    <t>2SF2UNITS STORE</t>
  </si>
  <si>
    <t>384 WESTFIELD AVE E</t>
  </si>
  <si>
    <t>2SFSTORE-TATTOO</t>
  </si>
  <si>
    <t>386 WESTFIELD AVE E</t>
  </si>
  <si>
    <t xml:space="preserve">2SF1UGCAFE     </t>
  </si>
  <si>
    <t>8 SHERIDAN AVE</t>
  </si>
  <si>
    <t>4 SHERIDAN AVE</t>
  </si>
  <si>
    <t>1-5 SHERIDAN AVE</t>
  </si>
  <si>
    <t>7 SHERIDAN AVE</t>
  </si>
  <si>
    <t>3SB2UNITSCOMMER</t>
  </si>
  <si>
    <t>400 WESTFIELD AVE E</t>
  </si>
  <si>
    <t xml:space="preserve">3SB1SB6UNITS   </t>
  </si>
  <si>
    <t>408-412 WESTFIELD AVE E</t>
  </si>
  <si>
    <t xml:space="preserve">2SF RESTAURANT </t>
  </si>
  <si>
    <t>7 LINDEN RD</t>
  </si>
  <si>
    <t xml:space="preserve">1SSSHOP        </t>
  </si>
  <si>
    <t>422 WESTFIELD AVE E</t>
  </si>
  <si>
    <t>430 WESTFIELD AVE E</t>
  </si>
  <si>
    <t xml:space="preserve">1SCBOFFICES    </t>
  </si>
  <si>
    <t>440 WESTFIELD AVE E</t>
  </si>
  <si>
    <t>NEW DENTAL OFFI</t>
  </si>
  <si>
    <t>442-450 WESTFIELD AVE E</t>
  </si>
  <si>
    <t>458 WESTFIELD AVE E</t>
  </si>
  <si>
    <t>472 WESTFIELD AVE E</t>
  </si>
  <si>
    <t xml:space="preserve">1SS1SFOFFICES  </t>
  </si>
  <si>
    <t>474 WESTFIELD AVE E</t>
  </si>
  <si>
    <t>480 WESTFIELD AVE E</t>
  </si>
  <si>
    <t xml:space="preserve">1SCBOFFICE     </t>
  </si>
  <si>
    <t>WESTFIELD AVE (REAR)</t>
  </si>
  <si>
    <t xml:space="preserve">RAILROAD       </t>
  </si>
  <si>
    <t>WEST WESTFIELD AVE (REAR)</t>
  </si>
  <si>
    <t>REAR WEST WESTFIELD AVE</t>
  </si>
  <si>
    <t>W.WESTFIELD AVE/BRIDGE ST</t>
  </si>
  <si>
    <t>REAR WESTFIELD AVENUE</t>
  </si>
  <si>
    <t>REAR SEATON AVENUE</t>
  </si>
  <si>
    <t>REAR WEST CLAY AVE</t>
  </si>
  <si>
    <t>LOCUST STREET</t>
  </si>
  <si>
    <t>REAR WEST CLAY AVENUE</t>
  </si>
  <si>
    <t>REAR WEST LINCOLN AVE</t>
  </si>
  <si>
    <t>CHESTNUT STREET</t>
  </si>
  <si>
    <t>W. WEBSTER AVENUE</t>
  </si>
  <si>
    <t>REAR EAST LINCOLN AVE</t>
  </si>
  <si>
    <t>REAR LEHIGH AVENUE</t>
  </si>
  <si>
    <t>WALNUT STREET</t>
  </si>
  <si>
    <t>REAR LEHIGH AVE</t>
  </si>
  <si>
    <t>REAR REINDEL PLACE</t>
  </si>
  <si>
    <t>ROSELLE PARK</t>
  </si>
  <si>
    <t>14 INCH PIPE LINE</t>
  </si>
  <si>
    <t>8 INCH PIPE LINE</t>
  </si>
  <si>
    <t xml:space="preserve">PIPE LINE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</si>
</sst>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91"/>
  <sheetViews>
    <sheetView tabSelected="1" workbookViewId="0">
      <selection activeCell="G10" sqref="G10"/>
    </sheetView>
  </sheetViews>
  <sheetFormatPr defaultRowHeight="15" x14ac:dyDescent="0.25"/>
  <cols>
    <col min="3" max="3" width="27.7109375" bestFit="1" customWidth="1"/>
    <col min="7" max="7" width="20.140625" bestFit="1" customWidth="1"/>
    <col min="8" max="8" width="20.42578125" bestFit="1" customWidth="1"/>
    <col min="9" max="9" width="11.85546875" customWidth="1"/>
    <col min="10" max="10" width="9.7109375" customWidth="1"/>
    <col min="11" max="11" width="11.8554687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tr">
        <f>"111"</f>
        <v>111</v>
      </c>
      <c r="B2" t="str">
        <f>"16"</f>
        <v>16</v>
      </c>
      <c r="C2" t="s">
        <v>183</v>
      </c>
      <c r="D2" t="str">
        <f t="shared" ref="D2:D30" si="0">"1"</f>
        <v>1</v>
      </c>
      <c r="E2">
        <v>0</v>
      </c>
      <c r="F2">
        <v>0</v>
      </c>
      <c r="G2" t="s">
        <v>18</v>
      </c>
      <c r="H2" t="s">
        <v>11</v>
      </c>
      <c r="I2">
        <v>0</v>
      </c>
      <c r="J2" t="s">
        <v>19</v>
      </c>
      <c r="K2" t="s">
        <v>11</v>
      </c>
    </row>
    <row r="3" spans="1:11" x14ac:dyDescent="0.25">
      <c r="A3" t="str">
        <f>"119"</f>
        <v>119</v>
      </c>
      <c r="B3" t="str">
        <f>"12"</f>
        <v>12</v>
      </c>
      <c r="C3" t="s">
        <v>279</v>
      </c>
      <c r="D3" t="str">
        <f t="shared" si="0"/>
        <v>1</v>
      </c>
      <c r="E3">
        <v>0</v>
      </c>
      <c r="F3">
        <v>0</v>
      </c>
      <c r="G3" t="s">
        <v>18</v>
      </c>
      <c r="H3" t="s">
        <v>11</v>
      </c>
      <c r="I3">
        <v>0</v>
      </c>
      <c r="J3" t="s">
        <v>19</v>
      </c>
      <c r="K3" t="s">
        <v>11</v>
      </c>
    </row>
    <row r="4" spans="1:11" x14ac:dyDescent="0.25">
      <c r="A4" t="str">
        <f>"127"</f>
        <v>127</v>
      </c>
      <c r="B4" t="str">
        <f>"12"</f>
        <v>12</v>
      </c>
      <c r="C4" t="s">
        <v>373</v>
      </c>
      <c r="D4" t="str">
        <f t="shared" si="0"/>
        <v>1</v>
      </c>
      <c r="E4">
        <v>0</v>
      </c>
      <c r="F4">
        <v>0</v>
      </c>
      <c r="G4" t="s">
        <v>18</v>
      </c>
      <c r="H4" t="s">
        <v>11</v>
      </c>
      <c r="I4">
        <v>0</v>
      </c>
      <c r="J4" t="s">
        <v>19</v>
      </c>
      <c r="K4" t="s">
        <v>11</v>
      </c>
    </row>
    <row r="5" spans="1:11" x14ac:dyDescent="0.25">
      <c r="A5" t="str">
        <f>"201"</f>
        <v>201</v>
      </c>
      <c r="B5" t="str">
        <f>"7"</f>
        <v>7</v>
      </c>
      <c r="C5" t="s">
        <v>444</v>
      </c>
      <c r="D5" t="str">
        <f t="shared" si="0"/>
        <v>1</v>
      </c>
      <c r="E5">
        <v>0</v>
      </c>
      <c r="F5">
        <v>0</v>
      </c>
      <c r="G5" t="s">
        <v>18</v>
      </c>
      <c r="H5" t="s">
        <v>11</v>
      </c>
      <c r="I5">
        <v>0</v>
      </c>
      <c r="J5" t="s">
        <v>19</v>
      </c>
      <c r="K5" t="s">
        <v>11</v>
      </c>
    </row>
    <row r="6" spans="1:11" x14ac:dyDescent="0.25">
      <c r="A6" t="str">
        <f>"203"</f>
        <v>203</v>
      </c>
      <c r="B6" t="str">
        <f>"2"</f>
        <v>2</v>
      </c>
      <c r="C6" t="s">
        <v>262</v>
      </c>
      <c r="D6" t="str">
        <f t="shared" si="0"/>
        <v>1</v>
      </c>
      <c r="E6">
        <v>0</v>
      </c>
      <c r="F6">
        <v>0</v>
      </c>
      <c r="G6" t="s">
        <v>18</v>
      </c>
      <c r="H6" t="s">
        <v>11</v>
      </c>
      <c r="I6">
        <v>0</v>
      </c>
      <c r="J6" t="s">
        <v>456</v>
      </c>
      <c r="K6" t="s">
        <v>11</v>
      </c>
    </row>
    <row r="7" spans="1:11" x14ac:dyDescent="0.25">
      <c r="A7" t="str">
        <f>"205"</f>
        <v>205</v>
      </c>
      <c r="B7" t="str">
        <f>"14"</f>
        <v>14</v>
      </c>
      <c r="C7" t="s">
        <v>493</v>
      </c>
      <c r="D7" t="str">
        <f t="shared" si="0"/>
        <v>1</v>
      </c>
      <c r="E7">
        <v>0</v>
      </c>
      <c r="F7">
        <v>0</v>
      </c>
      <c r="G7" t="s">
        <v>18</v>
      </c>
      <c r="H7" t="s">
        <v>11</v>
      </c>
      <c r="I7">
        <v>0</v>
      </c>
      <c r="J7" t="s">
        <v>481</v>
      </c>
      <c r="K7" t="s">
        <v>11</v>
      </c>
    </row>
    <row r="8" spans="1:11" x14ac:dyDescent="0.25">
      <c r="A8" t="str">
        <f>"207"</f>
        <v>207</v>
      </c>
      <c r="B8" t="str">
        <f>"11"</f>
        <v>11</v>
      </c>
      <c r="C8" t="s">
        <v>564</v>
      </c>
      <c r="D8" t="str">
        <f t="shared" si="0"/>
        <v>1</v>
      </c>
      <c r="E8">
        <v>0</v>
      </c>
      <c r="F8">
        <v>0</v>
      </c>
      <c r="G8" t="s">
        <v>18</v>
      </c>
      <c r="H8" t="s">
        <v>11</v>
      </c>
      <c r="I8">
        <v>0</v>
      </c>
      <c r="J8" t="s">
        <v>19</v>
      </c>
      <c r="K8" t="s">
        <v>11</v>
      </c>
    </row>
    <row r="9" spans="1:11" x14ac:dyDescent="0.25">
      <c r="A9" t="str">
        <f>"210"</f>
        <v>210</v>
      </c>
      <c r="B9" t="str">
        <f>"10"</f>
        <v>10</v>
      </c>
      <c r="C9" t="s">
        <v>670</v>
      </c>
      <c r="D9" t="str">
        <f t="shared" si="0"/>
        <v>1</v>
      </c>
      <c r="E9">
        <v>0</v>
      </c>
      <c r="F9">
        <v>0</v>
      </c>
      <c r="G9" t="s">
        <v>18</v>
      </c>
      <c r="H9" t="s">
        <v>11</v>
      </c>
      <c r="I9">
        <v>0</v>
      </c>
      <c r="J9" t="s">
        <v>481</v>
      </c>
      <c r="K9" t="s">
        <v>11</v>
      </c>
    </row>
    <row r="10" spans="1:11" x14ac:dyDescent="0.25">
      <c r="A10" t="str">
        <f>"213"</f>
        <v>213</v>
      </c>
      <c r="B10" t="str">
        <f>"1"</f>
        <v>1</v>
      </c>
      <c r="C10" t="s">
        <v>687</v>
      </c>
      <c r="D10" t="str">
        <f t="shared" si="0"/>
        <v>1</v>
      </c>
      <c r="E10">
        <v>0</v>
      </c>
      <c r="F10">
        <v>0</v>
      </c>
      <c r="G10" t="s">
        <v>688</v>
      </c>
      <c r="H10">
        <v>2</v>
      </c>
      <c r="I10">
        <v>0</v>
      </c>
      <c r="J10" t="s">
        <v>456</v>
      </c>
      <c r="K10">
        <v>330</v>
      </c>
    </row>
    <row r="11" spans="1:11" x14ac:dyDescent="0.25">
      <c r="A11" t="str">
        <f>"214"</f>
        <v>214</v>
      </c>
      <c r="B11" t="str">
        <f>"2"</f>
        <v>2</v>
      </c>
      <c r="C11" t="s">
        <v>691</v>
      </c>
      <c r="D11" t="str">
        <f t="shared" si="0"/>
        <v>1</v>
      </c>
      <c r="E11">
        <v>0</v>
      </c>
      <c r="F11">
        <v>0</v>
      </c>
      <c r="G11" t="s">
        <v>18</v>
      </c>
      <c r="H11" t="s">
        <v>11</v>
      </c>
      <c r="I11">
        <v>0</v>
      </c>
      <c r="J11" t="s">
        <v>438</v>
      </c>
      <c r="K11" t="s">
        <v>11</v>
      </c>
    </row>
    <row r="12" spans="1:11" x14ac:dyDescent="0.25">
      <c r="A12" t="str">
        <f>"303"</f>
        <v>303</v>
      </c>
      <c r="B12" t="str">
        <f>"25"</f>
        <v>25</v>
      </c>
      <c r="C12" t="s">
        <v>781</v>
      </c>
      <c r="D12" t="str">
        <f t="shared" si="0"/>
        <v>1</v>
      </c>
      <c r="E12">
        <v>0</v>
      </c>
      <c r="F12">
        <v>0</v>
      </c>
      <c r="G12" t="s">
        <v>18</v>
      </c>
      <c r="H12" t="s">
        <v>11</v>
      </c>
      <c r="I12">
        <v>0</v>
      </c>
      <c r="J12" t="s">
        <v>640</v>
      </c>
      <c r="K12" t="s">
        <v>11</v>
      </c>
    </row>
    <row r="13" spans="1:11" x14ac:dyDescent="0.25">
      <c r="A13" t="str">
        <f>"309"</f>
        <v>309</v>
      </c>
      <c r="B13" t="str">
        <f>"3"</f>
        <v>3</v>
      </c>
      <c r="C13" t="s">
        <v>865</v>
      </c>
      <c r="D13" t="str">
        <f t="shared" si="0"/>
        <v>1</v>
      </c>
      <c r="E13">
        <v>0</v>
      </c>
      <c r="F13">
        <v>0</v>
      </c>
      <c r="G13" t="s">
        <v>18</v>
      </c>
      <c r="H13" t="s">
        <v>11</v>
      </c>
      <c r="I13">
        <v>0</v>
      </c>
      <c r="J13" t="s">
        <v>438</v>
      </c>
      <c r="K13" t="s">
        <v>11</v>
      </c>
    </row>
    <row r="14" spans="1:11" x14ac:dyDescent="0.25">
      <c r="A14" t="str">
        <f>"314"</f>
        <v>314</v>
      </c>
      <c r="B14" t="str">
        <f>"1"</f>
        <v>1</v>
      </c>
      <c r="C14" t="s">
        <v>984</v>
      </c>
      <c r="D14" t="str">
        <f t="shared" si="0"/>
        <v>1</v>
      </c>
      <c r="E14">
        <v>0</v>
      </c>
      <c r="F14">
        <v>0</v>
      </c>
      <c r="G14" t="s">
        <v>985</v>
      </c>
      <c r="H14" t="s">
        <v>11</v>
      </c>
      <c r="I14">
        <v>0</v>
      </c>
      <c r="J14" t="s">
        <v>456</v>
      </c>
      <c r="K14">
        <v>331</v>
      </c>
    </row>
    <row r="15" spans="1:11" x14ac:dyDescent="0.25">
      <c r="A15" t="str">
        <f>"314"</f>
        <v>314</v>
      </c>
      <c r="B15" t="str">
        <f>"8.01"</f>
        <v>8.01</v>
      </c>
      <c r="C15" t="s">
        <v>996</v>
      </c>
      <c r="D15" t="str">
        <f t="shared" si="0"/>
        <v>1</v>
      </c>
      <c r="E15">
        <v>0</v>
      </c>
      <c r="F15" t="s">
        <v>11</v>
      </c>
      <c r="G15" t="s">
        <v>997</v>
      </c>
      <c r="H15" t="s">
        <v>998</v>
      </c>
      <c r="I15">
        <v>2</v>
      </c>
      <c r="J15" t="s">
        <v>438</v>
      </c>
      <c r="K15">
        <v>29</v>
      </c>
    </row>
    <row r="16" spans="1:11" x14ac:dyDescent="0.25">
      <c r="A16" t="str">
        <f>"314"</f>
        <v>314</v>
      </c>
      <c r="B16" t="str">
        <f>"10.01"</f>
        <v>10.01</v>
      </c>
      <c r="C16" t="s">
        <v>999</v>
      </c>
      <c r="D16" t="str">
        <f t="shared" si="0"/>
        <v>1</v>
      </c>
      <c r="E16">
        <v>0</v>
      </c>
      <c r="F16">
        <v>0</v>
      </c>
      <c r="G16" t="s">
        <v>997</v>
      </c>
      <c r="H16" t="s">
        <v>998</v>
      </c>
      <c r="I16">
        <v>0</v>
      </c>
      <c r="J16" t="s">
        <v>438</v>
      </c>
      <c r="K16">
        <v>29</v>
      </c>
    </row>
    <row r="17" spans="1:11" x14ac:dyDescent="0.25">
      <c r="A17" t="str">
        <f>"414"</f>
        <v>414</v>
      </c>
      <c r="B17" t="str">
        <f>"36"</f>
        <v>36</v>
      </c>
      <c r="C17" t="s">
        <v>1644</v>
      </c>
      <c r="D17" t="str">
        <f t="shared" si="0"/>
        <v>1</v>
      </c>
      <c r="E17">
        <v>0</v>
      </c>
      <c r="F17">
        <v>0</v>
      </c>
      <c r="G17" t="s">
        <v>18</v>
      </c>
      <c r="H17" t="s">
        <v>11</v>
      </c>
      <c r="I17">
        <v>0</v>
      </c>
      <c r="J17" t="s">
        <v>19</v>
      </c>
      <c r="K17" t="s">
        <v>11</v>
      </c>
    </row>
    <row r="18" spans="1:11" x14ac:dyDescent="0.25">
      <c r="A18" t="str">
        <f>"417"</f>
        <v>417</v>
      </c>
      <c r="B18" t="str">
        <f>"1"</f>
        <v>1</v>
      </c>
      <c r="C18" t="s">
        <v>1661</v>
      </c>
      <c r="D18" t="str">
        <f t="shared" si="0"/>
        <v>1</v>
      </c>
      <c r="E18">
        <v>0</v>
      </c>
      <c r="F18">
        <v>0</v>
      </c>
      <c r="G18" t="s">
        <v>18</v>
      </c>
      <c r="H18" t="s">
        <v>11</v>
      </c>
      <c r="I18">
        <v>0</v>
      </c>
      <c r="J18" t="s">
        <v>19</v>
      </c>
      <c r="K18" t="s">
        <v>11</v>
      </c>
    </row>
    <row r="19" spans="1:11" x14ac:dyDescent="0.25">
      <c r="A19" t="str">
        <f>"421"</f>
        <v>421</v>
      </c>
      <c r="B19" t="str">
        <f>"13"</f>
        <v>13</v>
      </c>
      <c r="C19" t="s">
        <v>1748</v>
      </c>
      <c r="D19" t="str">
        <f t="shared" si="0"/>
        <v>1</v>
      </c>
      <c r="E19">
        <v>0</v>
      </c>
      <c r="F19">
        <v>0</v>
      </c>
      <c r="G19" t="s">
        <v>1749</v>
      </c>
      <c r="H19" t="s">
        <v>11</v>
      </c>
      <c r="I19">
        <v>0</v>
      </c>
      <c r="J19" t="s">
        <v>19</v>
      </c>
      <c r="K19" t="s">
        <v>11</v>
      </c>
    </row>
    <row r="20" spans="1:11" x14ac:dyDescent="0.25">
      <c r="A20" t="str">
        <f>"421"</f>
        <v>421</v>
      </c>
      <c r="B20" t="str">
        <f>"19"</f>
        <v>19</v>
      </c>
      <c r="C20" t="s">
        <v>1755</v>
      </c>
      <c r="D20" t="str">
        <f t="shared" si="0"/>
        <v>1</v>
      </c>
      <c r="E20">
        <v>0</v>
      </c>
      <c r="F20">
        <v>0</v>
      </c>
      <c r="G20" t="s">
        <v>18</v>
      </c>
      <c r="H20" t="s">
        <v>11</v>
      </c>
      <c r="I20">
        <v>0</v>
      </c>
      <c r="J20" t="s">
        <v>19</v>
      </c>
      <c r="K20" t="s">
        <v>11</v>
      </c>
    </row>
    <row r="21" spans="1:11" x14ac:dyDescent="0.25">
      <c r="A21" t="str">
        <f>"503"</f>
        <v>503</v>
      </c>
      <c r="B21" t="str">
        <f>"7"</f>
        <v>7</v>
      </c>
      <c r="C21" t="s">
        <v>1856</v>
      </c>
      <c r="D21" t="str">
        <f t="shared" si="0"/>
        <v>1</v>
      </c>
      <c r="E21">
        <v>0</v>
      </c>
      <c r="F21">
        <v>0</v>
      </c>
      <c r="G21" t="s">
        <v>18</v>
      </c>
      <c r="H21" t="s">
        <v>11</v>
      </c>
      <c r="I21">
        <v>0</v>
      </c>
      <c r="J21" t="s">
        <v>1850</v>
      </c>
      <c r="K21" t="s">
        <v>11</v>
      </c>
    </row>
    <row r="22" spans="1:11" x14ac:dyDescent="0.25">
      <c r="A22" t="str">
        <f>"512"</f>
        <v>512</v>
      </c>
      <c r="B22" t="str">
        <f>"4"</f>
        <v>4</v>
      </c>
      <c r="C22" t="s">
        <v>1958</v>
      </c>
      <c r="D22" t="str">
        <f t="shared" si="0"/>
        <v>1</v>
      </c>
      <c r="E22">
        <v>0</v>
      </c>
      <c r="F22">
        <v>0</v>
      </c>
      <c r="G22" t="s">
        <v>18</v>
      </c>
      <c r="H22" t="s">
        <v>11</v>
      </c>
      <c r="I22">
        <v>0</v>
      </c>
      <c r="J22" t="s">
        <v>19</v>
      </c>
      <c r="K22" t="s">
        <v>11</v>
      </c>
    </row>
    <row r="23" spans="1:11" x14ac:dyDescent="0.25">
      <c r="A23" t="str">
        <f>"610"</f>
        <v>610</v>
      </c>
      <c r="B23" t="str">
        <f>"3.01"</f>
        <v>3.01</v>
      </c>
      <c r="C23" t="s">
        <v>2323</v>
      </c>
      <c r="D23" t="str">
        <f t="shared" si="0"/>
        <v>1</v>
      </c>
      <c r="E23">
        <v>0</v>
      </c>
      <c r="F23" t="s">
        <v>11</v>
      </c>
      <c r="G23" t="s">
        <v>997</v>
      </c>
      <c r="H23" t="s">
        <v>998</v>
      </c>
      <c r="I23">
        <v>0</v>
      </c>
      <c r="J23" t="s">
        <v>2171</v>
      </c>
      <c r="K23">
        <v>100</v>
      </c>
    </row>
    <row r="24" spans="1:11" x14ac:dyDescent="0.25">
      <c r="A24" t="str">
        <f>"708"</f>
        <v>708</v>
      </c>
      <c r="B24" t="str">
        <f>"18"</f>
        <v>18</v>
      </c>
      <c r="C24" t="s">
        <v>2499</v>
      </c>
      <c r="D24" t="str">
        <f t="shared" si="0"/>
        <v>1</v>
      </c>
      <c r="E24">
        <v>0</v>
      </c>
      <c r="F24">
        <v>0</v>
      </c>
      <c r="G24" t="s">
        <v>18</v>
      </c>
      <c r="H24" t="s">
        <v>11</v>
      </c>
      <c r="I24">
        <v>0</v>
      </c>
      <c r="J24" t="s">
        <v>19</v>
      </c>
      <c r="K24" t="s">
        <v>11</v>
      </c>
    </row>
    <row r="25" spans="1:11" x14ac:dyDescent="0.25">
      <c r="A25" t="str">
        <f>"713"</f>
        <v>713</v>
      </c>
      <c r="B25" t="str">
        <f>"8"</f>
        <v>8</v>
      </c>
      <c r="C25" t="s">
        <v>2499</v>
      </c>
      <c r="D25" t="str">
        <f t="shared" si="0"/>
        <v>1</v>
      </c>
      <c r="E25">
        <v>0</v>
      </c>
      <c r="F25">
        <v>0</v>
      </c>
      <c r="G25" t="s">
        <v>18</v>
      </c>
      <c r="H25" t="s">
        <v>11</v>
      </c>
      <c r="I25">
        <v>0</v>
      </c>
      <c r="J25" t="s">
        <v>19</v>
      </c>
      <c r="K25" t="s">
        <v>11</v>
      </c>
    </row>
    <row r="26" spans="1:11" x14ac:dyDescent="0.25">
      <c r="A26" t="str">
        <f>"1011"</f>
        <v>1011</v>
      </c>
      <c r="B26" t="str">
        <f>"12.01"</f>
        <v>12.01</v>
      </c>
      <c r="C26" t="s">
        <v>3597</v>
      </c>
      <c r="D26" t="str">
        <f t="shared" si="0"/>
        <v>1</v>
      </c>
      <c r="E26">
        <v>2852</v>
      </c>
      <c r="F26">
        <v>2014</v>
      </c>
      <c r="G26" t="s">
        <v>18</v>
      </c>
      <c r="H26" t="s">
        <v>11</v>
      </c>
      <c r="I26">
        <v>1</v>
      </c>
      <c r="J26" t="s">
        <v>19</v>
      </c>
      <c r="K26" t="s">
        <v>11</v>
      </c>
    </row>
    <row r="27" spans="1:11" x14ac:dyDescent="0.25">
      <c r="A27" t="str">
        <f>"1011"</f>
        <v>1011</v>
      </c>
      <c r="B27" t="str">
        <f>"12.02"</f>
        <v>12.02</v>
      </c>
      <c r="C27" t="s">
        <v>3598</v>
      </c>
      <c r="D27" t="str">
        <f t="shared" si="0"/>
        <v>1</v>
      </c>
      <c r="E27">
        <v>0</v>
      </c>
      <c r="F27" t="s">
        <v>11</v>
      </c>
      <c r="G27" t="s">
        <v>18</v>
      </c>
      <c r="H27" t="s">
        <v>11</v>
      </c>
      <c r="I27">
        <v>1</v>
      </c>
      <c r="J27" t="s">
        <v>19</v>
      </c>
      <c r="K27" t="s">
        <v>11</v>
      </c>
    </row>
    <row r="28" spans="1:11" x14ac:dyDescent="0.25">
      <c r="A28" t="str">
        <f>"1107"</f>
        <v>1107</v>
      </c>
      <c r="B28" t="str">
        <f>"2"</f>
        <v>2</v>
      </c>
      <c r="C28" t="s">
        <v>3927</v>
      </c>
      <c r="D28" t="str">
        <f t="shared" si="0"/>
        <v>1</v>
      </c>
      <c r="E28">
        <v>0</v>
      </c>
      <c r="F28">
        <v>0</v>
      </c>
      <c r="G28" t="s">
        <v>18</v>
      </c>
      <c r="H28" t="s">
        <v>11</v>
      </c>
      <c r="I28">
        <v>0</v>
      </c>
      <c r="J28" t="s">
        <v>1865</v>
      </c>
      <c r="K28" t="s">
        <v>11</v>
      </c>
    </row>
    <row r="29" spans="1:11" x14ac:dyDescent="0.25">
      <c r="A29" t="str">
        <f>"1113"</f>
        <v>1113</v>
      </c>
      <c r="B29" t="str">
        <f>"21"</f>
        <v>21</v>
      </c>
      <c r="C29" t="s">
        <v>4134</v>
      </c>
      <c r="D29" t="str">
        <f t="shared" si="0"/>
        <v>1</v>
      </c>
      <c r="E29">
        <v>0</v>
      </c>
      <c r="F29">
        <v>0</v>
      </c>
      <c r="G29" t="s">
        <v>18</v>
      </c>
      <c r="H29" t="s">
        <v>11</v>
      </c>
      <c r="I29">
        <v>0</v>
      </c>
      <c r="J29" t="s">
        <v>1865</v>
      </c>
      <c r="K29" t="s">
        <v>11</v>
      </c>
    </row>
    <row r="30" spans="1:11" x14ac:dyDescent="0.25">
      <c r="A30" t="str">
        <f>"1114"</f>
        <v>1114</v>
      </c>
      <c r="B30" t="str">
        <f>"8"</f>
        <v>8</v>
      </c>
      <c r="C30" t="s">
        <v>4151</v>
      </c>
      <c r="D30" t="str">
        <f t="shared" si="0"/>
        <v>1</v>
      </c>
      <c r="E30">
        <v>0</v>
      </c>
      <c r="F30">
        <v>0</v>
      </c>
      <c r="G30" t="s">
        <v>659</v>
      </c>
      <c r="H30" t="s">
        <v>11</v>
      </c>
      <c r="I30">
        <v>0</v>
      </c>
      <c r="J30" t="s">
        <v>14</v>
      </c>
      <c r="K30" t="s">
        <v>11</v>
      </c>
    </row>
    <row r="31" spans="1:11" x14ac:dyDescent="0.25">
      <c r="A31" t="str">
        <f t="shared" ref="A31:A51" si="1">"105"</f>
        <v>105</v>
      </c>
      <c r="B31" t="str">
        <f>"1"</f>
        <v>1</v>
      </c>
      <c r="C31" t="s">
        <v>20</v>
      </c>
      <c r="D31" t="str">
        <f t="shared" ref="D31:D94" si="2">"2"</f>
        <v>2</v>
      </c>
      <c r="E31">
        <v>1614</v>
      </c>
      <c r="F31">
        <v>1900</v>
      </c>
      <c r="G31" t="s">
        <v>21</v>
      </c>
      <c r="H31" t="s">
        <v>11</v>
      </c>
      <c r="I31">
        <v>1</v>
      </c>
      <c r="J31" t="s">
        <v>19</v>
      </c>
      <c r="K31" t="s">
        <v>11</v>
      </c>
    </row>
    <row r="32" spans="1:11" x14ac:dyDescent="0.25">
      <c r="A32" t="str">
        <f t="shared" si="1"/>
        <v>105</v>
      </c>
      <c r="B32" t="str">
        <f>"2"</f>
        <v>2</v>
      </c>
      <c r="C32" t="s">
        <v>22</v>
      </c>
      <c r="D32" t="str">
        <f t="shared" si="2"/>
        <v>2</v>
      </c>
      <c r="E32">
        <v>1309</v>
      </c>
      <c r="F32">
        <v>1950</v>
      </c>
      <c r="G32" t="s">
        <v>21</v>
      </c>
      <c r="H32" t="s">
        <v>11</v>
      </c>
      <c r="I32">
        <v>1</v>
      </c>
      <c r="J32" t="s">
        <v>19</v>
      </c>
      <c r="K32" t="s">
        <v>11</v>
      </c>
    </row>
    <row r="33" spans="1:11" x14ac:dyDescent="0.25">
      <c r="A33" t="str">
        <f t="shared" si="1"/>
        <v>105</v>
      </c>
      <c r="B33" t="str">
        <f>"3"</f>
        <v>3</v>
      </c>
      <c r="C33" t="s">
        <v>23</v>
      </c>
      <c r="D33" t="str">
        <f t="shared" si="2"/>
        <v>2</v>
      </c>
      <c r="E33">
        <v>1098</v>
      </c>
      <c r="F33">
        <v>1955</v>
      </c>
      <c r="G33" t="s">
        <v>21</v>
      </c>
      <c r="H33" t="s">
        <v>11</v>
      </c>
      <c r="I33">
        <v>1</v>
      </c>
      <c r="J33" t="s">
        <v>19</v>
      </c>
      <c r="K33" t="s">
        <v>11</v>
      </c>
    </row>
    <row r="34" spans="1:11" x14ac:dyDescent="0.25">
      <c r="A34" t="str">
        <f t="shared" si="1"/>
        <v>105</v>
      </c>
      <c r="B34" t="str">
        <f>"4"</f>
        <v>4</v>
      </c>
      <c r="C34" t="s">
        <v>24</v>
      </c>
      <c r="D34" t="str">
        <f t="shared" si="2"/>
        <v>2</v>
      </c>
      <c r="E34">
        <v>2984</v>
      </c>
      <c r="F34">
        <v>1895</v>
      </c>
      <c r="G34" t="s">
        <v>25</v>
      </c>
      <c r="H34" t="s">
        <v>11</v>
      </c>
      <c r="I34">
        <v>1</v>
      </c>
      <c r="J34" t="s">
        <v>19</v>
      </c>
      <c r="K34" t="s">
        <v>11</v>
      </c>
    </row>
    <row r="35" spans="1:11" x14ac:dyDescent="0.25">
      <c r="A35" t="str">
        <f t="shared" si="1"/>
        <v>105</v>
      </c>
      <c r="B35" t="str">
        <f>"5"</f>
        <v>5</v>
      </c>
      <c r="C35" t="s">
        <v>26</v>
      </c>
      <c r="D35" t="str">
        <f t="shared" si="2"/>
        <v>2</v>
      </c>
      <c r="E35">
        <v>2594</v>
      </c>
      <c r="F35">
        <v>1955</v>
      </c>
      <c r="G35" t="s">
        <v>27</v>
      </c>
      <c r="H35" t="s">
        <v>11</v>
      </c>
      <c r="I35">
        <v>1</v>
      </c>
      <c r="J35" t="s">
        <v>19</v>
      </c>
      <c r="K35" t="s">
        <v>11</v>
      </c>
    </row>
    <row r="36" spans="1:11" x14ac:dyDescent="0.25">
      <c r="A36" t="str">
        <f t="shared" si="1"/>
        <v>105</v>
      </c>
      <c r="B36" t="str">
        <f>"6"</f>
        <v>6</v>
      </c>
      <c r="C36" t="s">
        <v>28</v>
      </c>
      <c r="D36" t="str">
        <f t="shared" si="2"/>
        <v>2</v>
      </c>
      <c r="E36">
        <v>1186</v>
      </c>
      <c r="F36">
        <v>1927</v>
      </c>
      <c r="G36" t="s">
        <v>29</v>
      </c>
      <c r="H36" t="s">
        <v>11</v>
      </c>
      <c r="I36">
        <v>1</v>
      </c>
      <c r="J36" t="s">
        <v>19</v>
      </c>
      <c r="K36" t="s">
        <v>11</v>
      </c>
    </row>
    <row r="37" spans="1:11" x14ac:dyDescent="0.25">
      <c r="A37" t="str">
        <f t="shared" si="1"/>
        <v>105</v>
      </c>
      <c r="B37" t="str">
        <f>"7.01"</f>
        <v>7.01</v>
      </c>
      <c r="C37" t="s">
        <v>30</v>
      </c>
      <c r="D37" t="str">
        <f t="shared" si="2"/>
        <v>2</v>
      </c>
      <c r="E37">
        <v>1216</v>
      </c>
      <c r="F37">
        <v>1924</v>
      </c>
      <c r="G37" t="s">
        <v>31</v>
      </c>
      <c r="H37" t="s">
        <v>11</v>
      </c>
      <c r="I37">
        <v>1</v>
      </c>
      <c r="J37" t="s">
        <v>19</v>
      </c>
      <c r="K37" t="s">
        <v>11</v>
      </c>
    </row>
    <row r="38" spans="1:11" x14ac:dyDescent="0.25">
      <c r="A38" t="str">
        <f t="shared" si="1"/>
        <v>105</v>
      </c>
      <c r="B38" t="str">
        <f>"7.02"</f>
        <v>7.02</v>
      </c>
      <c r="C38" t="s">
        <v>32</v>
      </c>
      <c r="D38" t="str">
        <f t="shared" si="2"/>
        <v>2</v>
      </c>
      <c r="E38">
        <v>2515</v>
      </c>
      <c r="F38">
        <v>1999</v>
      </c>
      <c r="G38" t="s">
        <v>33</v>
      </c>
      <c r="H38" t="s">
        <v>11</v>
      </c>
      <c r="I38">
        <v>1</v>
      </c>
      <c r="J38" t="s">
        <v>19</v>
      </c>
      <c r="K38" t="s">
        <v>11</v>
      </c>
    </row>
    <row r="39" spans="1:11" x14ac:dyDescent="0.25">
      <c r="A39" t="str">
        <f t="shared" si="1"/>
        <v>105</v>
      </c>
      <c r="B39" t="str">
        <f>"8"</f>
        <v>8</v>
      </c>
      <c r="C39" t="s">
        <v>34</v>
      </c>
      <c r="D39" t="str">
        <f t="shared" si="2"/>
        <v>2</v>
      </c>
      <c r="E39">
        <v>1806</v>
      </c>
      <c r="F39">
        <v>1920</v>
      </c>
      <c r="G39" t="s">
        <v>35</v>
      </c>
      <c r="H39" t="s">
        <v>11</v>
      </c>
      <c r="I39">
        <v>1</v>
      </c>
      <c r="J39" t="s">
        <v>19</v>
      </c>
      <c r="K39" t="s">
        <v>11</v>
      </c>
    </row>
    <row r="40" spans="1:11" x14ac:dyDescent="0.25">
      <c r="A40" t="str">
        <f t="shared" si="1"/>
        <v>105</v>
      </c>
      <c r="B40" t="str">
        <f>"9"</f>
        <v>9</v>
      </c>
      <c r="C40" t="s">
        <v>36</v>
      </c>
      <c r="D40" t="str">
        <f t="shared" si="2"/>
        <v>2</v>
      </c>
      <c r="E40">
        <v>1946</v>
      </c>
      <c r="F40">
        <v>1950</v>
      </c>
      <c r="G40" t="s">
        <v>37</v>
      </c>
      <c r="H40" t="s">
        <v>11</v>
      </c>
      <c r="I40">
        <v>1</v>
      </c>
      <c r="J40" t="s">
        <v>19</v>
      </c>
      <c r="K40" t="s">
        <v>11</v>
      </c>
    </row>
    <row r="41" spans="1:11" x14ac:dyDescent="0.25">
      <c r="A41" t="str">
        <f t="shared" si="1"/>
        <v>105</v>
      </c>
      <c r="B41" t="str">
        <f>"10"</f>
        <v>10</v>
      </c>
      <c r="C41" t="s">
        <v>38</v>
      </c>
      <c r="D41" t="str">
        <f t="shared" si="2"/>
        <v>2</v>
      </c>
      <c r="E41">
        <v>0</v>
      </c>
      <c r="F41" t="s">
        <v>11</v>
      </c>
      <c r="G41" t="s">
        <v>29</v>
      </c>
      <c r="H41" t="s">
        <v>11</v>
      </c>
      <c r="I41">
        <v>2</v>
      </c>
      <c r="J41" t="s">
        <v>19</v>
      </c>
      <c r="K41" t="s">
        <v>11</v>
      </c>
    </row>
    <row r="42" spans="1:11" x14ac:dyDescent="0.25">
      <c r="A42" t="str">
        <f t="shared" si="1"/>
        <v>105</v>
      </c>
      <c r="B42" t="str">
        <f>"11"</f>
        <v>11</v>
      </c>
      <c r="C42" t="s">
        <v>39</v>
      </c>
      <c r="D42" t="str">
        <f t="shared" si="2"/>
        <v>2</v>
      </c>
      <c r="E42">
        <v>1267</v>
      </c>
      <c r="F42">
        <v>1947</v>
      </c>
      <c r="G42" t="s">
        <v>40</v>
      </c>
      <c r="H42" t="s">
        <v>11</v>
      </c>
      <c r="I42">
        <v>1</v>
      </c>
      <c r="J42" t="s">
        <v>19</v>
      </c>
      <c r="K42" t="s">
        <v>11</v>
      </c>
    </row>
    <row r="43" spans="1:11" x14ac:dyDescent="0.25">
      <c r="A43" t="str">
        <f t="shared" si="1"/>
        <v>105</v>
      </c>
      <c r="B43" t="str">
        <f>"12"</f>
        <v>12</v>
      </c>
      <c r="C43" t="s">
        <v>41</v>
      </c>
      <c r="D43" t="str">
        <f t="shared" si="2"/>
        <v>2</v>
      </c>
      <c r="E43">
        <v>1267</v>
      </c>
      <c r="F43">
        <v>1947</v>
      </c>
      <c r="G43" t="s">
        <v>42</v>
      </c>
      <c r="H43" t="s">
        <v>11</v>
      </c>
      <c r="I43">
        <v>1</v>
      </c>
      <c r="J43" t="s">
        <v>19</v>
      </c>
      <c r="K43" t="s">
        <v>11</v>
      </c>
    </row>
    <row r="44" spans="1:11" x14ac:dyDescent="0.25">
      <c r="A44" t="str">
        <f t="shared" si="1"/>
        <v>105</v>
      </c>
      <c r="B44" t="str">
        <f>"13"</f>
        <v>13</v>
      </c>
      <c r="C44" t="s">
        <v>43</v>
      </c>
      <c r="D44" t="str">
        <f t="shared" si="2"/>
        <v>2</v>
      </c>
      <c r="E44">
        <v>1267</v>
      </c>
      <c r="F44">
        <v>1947</v>
      </c>
      <c r="G44" t="s">
        <v>40</v>
      </c>
      <c r="H44" t="s">
        <v>11</v>
      </c>
      <c r="I44">
        <v>1</v>
      </c>
      <c r="J44" t="s">
        <v>19</v>
      </c>
      <c r="K44" t="s">
        <v>11</v>
      </c>
    </row>
    <row r="45" spans="1:11" x14ac:dyDescent="0.25">
      <c r="A45" t="str">
        <f t="shared" si="1"/>
        <v>105</v>
      </c>
      <c r="B45" t="str">
        <f>"14"</f>
        <v>14</v>
      </c>
      <c r="C45" t="s">
        <v>44</v>
      </c>
      <c r="D45" t="str">
        <f t="shared" si="2"/>
        <v>2</v>
      </c>
      <c r="E45">
        <v>1584</v>
      </c>
      <c r="F45">
        <v>1947</v>
      </c>
      <c r="G45" t="s">
        <v>40</v>
      </c>
      <c r="H45" t="s">
        <v>11</v>
      </c>
      <c r="I45">
        <v>1</v>
      </c>
      <c r="J45" t="s">
        <v>19</v>
      </c>
      <c r="K45" t="s">
        <v>11</v>
      </c>
    </row>
    <row r="46" spans="1:11" x14ac:dyDescent="0.25">
      <c r="A46" t="str">
        <f t="shared" si="1"/>
        <v>105</v>
      </c>
      <c r="B46" t="str">
        <f>"15"</f>
        <v>15</v>
      </c>
      <c r="C46" t="s">
        <v>45</v>
      </c>
      <c r="D46" t="str">
        <f t="shared" si="2"/>
        <v>2</v>
      </c>
      <c r="E46">
        <v>1470</v>
      </c>
      <c r="F46">
        <v>1925</v>
      </c>
      <c r="G46" t="s">
        <v>21</v>
      </c>
      <c r="H46" t="s">
        <v>11</v>
      </c>
      <c r="I46">
        <v>1</v>
      </c>
      <c r="J46" t="s">
        <v>19</v>
      </c>
      <c r="K46" t="s">
        <v>11</v>
      </c>
    </row>
    <row r="47" spans="1:11" x14ac:dyDescent="0.25">
      <c r="A47" t="str">
        <f t="shared" si="1"/>
        <v>105</v>
      </c>
      <c r="B47" t="str">
        <f>"16"</f>
        <v>16</v>
      </c>
      <c r="C47" t="s">
        <v>46</v>
      </c>
      <c r="D47" t="str">
        <f t="shared" si="2"/>
        <v>2</v>
      </c>
      <c r="E47">
        <v>1396</v>
      </c>
      <c r="F47">
        <v>1925</v>
      </c>
      <c r="G47" t="s">
        <v>25</v>
      </c>
      <c r="H47" t="s">
        <v>11</v>
      </c>
      <c r="I47">
        <v>1</v>
      </c>
      <c r="J47" t="s">
        <v>19</v>
      </c>
      <c r="K47" t="s">
        <v>11</v>
      </c>
    </row>
    <row r="48" spans="1:11" x14ac:dyDescent="0.25">
      <c r="A48" t="str">
        <f t="shared" si="1"/>
        <v>105</v>
      </c>
      <c r="B48" t="str">
        <f>"17"</f>
        <v>17</v>
      </c>
      <c r="C48" t="s">
        <v>47</v>
      </c>
      <c r="D48" t="str">
        <f t="shared" si="2"/>
        <v>2</v>
      </c>
      <c r="E48">
        <v>1200</v>
      </c>
      <c r="F48">
        <v>1955</v>
      </c>
      <c r="G48" t="s">
        <v>27</v>
      </c>
      <c r="H48" t="s">
        <v>11</v>
      </c>
      <c r="I48">
        <v>1</v>
      </c>
      <c r="J48" t="s">
        <v>19</v>
      </c>
      <c r="K48" t="s">
        <v>11</v>
      </c>
    </row>
    <row r="49" spans="1:11" x14ac:dyDescent="0.25">
      <c r="A49" t="str">
        <f t="shared" si="1"/>
        <v>105</v>
      </c>
      <c r="B49" t="str">
        <f>"18"</f>
        <v>18</v>
      </c>
      <c r="C49" t="s">
        <v>48</v>
      </c>
      <c r="D49" t="str">
        <f t="shared" si="2"/>
        <v>2</v>
      </c>
      <c r="E49">
        <v>1716</v>
      </c>
      <c r="F49">
        <v>1934</v>
      </c>
      <c r="G49" t="s">
        <v>49</v>
      </c>
      <c r="H49" t="s">
        <v>11</v>
      </c>
      <c r="I49">
        <v>1</v>
      </c>
      <c r="J49" t="s">
        <v>19</v>
      </c>
      <c r="K49" t="s">
        <v>11</v>
      </c>
    </row>
    <row r="50" spans="1:11" x14ac:dyDescent="0.25">
      <c r="A50" t="str">
        <f t="shared" si="1"/>
        <v>105</v>
      </c>
      <c r="B50" t="str">
        <f>"19"</f>
        <v>19</v>
      </c>
      <c r="C50" t="s">
        <v>50</v>
      </c>
      <c r="D50" t="str">
        <f t="shared" si="2"/>
        <v>2</v>
      </c>
      <c r="E50">
        <v>1166</v>
      </c>
      <c r="F50">
        <v>1978</v>
      </c>
      <c r="G50" t="s">
        <v>27</v>
      </c>
      <c r="H50" t="s">
        <v>11</v>
      </c>
      <c r="I50">
        <v>1</v>
      </c>
      <c r="J50" t="s">
        <v>19</v>
      </c>
      <c r="K50" t="s">
        <v>11</v>
      </c>
    </row>
    <row r="51" spans="1:11" x14ac:dyDescent="0.25">
      <c r="A51" t="str">
        <f t="shared" si="1"/>
        <v>105</v>
      </c>
      <c r="B51" t="str">
        <f>"20"</f>
        <v>20</v>
      </c>
      <c r="C51" t="s">
        <v>51</v>
      </c>
      <c r="D51" t="str">
        <f t="shared" si="2"/>
        <v>2</v>
      </c>
      <c r="E51">
        <v>2160</v>
      </c>
      <c r="F51">
        <v>1951</v>
      </c>
      <c r="G51" t="s">
        <v>52</v>
      </c>
      <c r="H51" t="s">
        <v>11</v>
      </c>
      <c r="I51">
        <v>2</v>
      </c>
      <c r="J51" t="s">
        <v>19</v>
      </c>
      <c r="K51" t="s">
        <v>11</v>
      </c>
    </row>
    <row r="52" spans="1:11" x14ac:dyDescent="0.25">
      <c r="A52" t="str">
        <f t="shared" ref="A52:A71" si="3">"106"</f>
        <v>106</v>
      </c>
      <c r="B52" t="str">
        <f>"1"</f>
        <v>1</v>
      </c>
      <c r="C52" t="s">
        <v>53</v>
      </c>
      <c r="D52" t="str">
        <f t="shared" si="2"/>
        <v>2</v>
      </c>
      <c r="E52">
        <v>1644</v>
      </c>
      <c r="F52">
        <v>1968</v>
      </c>
      <c r="G52" t="s">
        <v>27</v>
      </c>
      <c r="H52" t="s">
        <v>11</v>
      </c>
      <c r="I52">
        <v>1</v>
      </c>
      <c r="J52" t="s">
        <v>19</v>
      </c>
      <c r="K52" t="s">
        <v>11</v>
      </c>
    </row>
    <row r="53" spans="1:11" x14ac:dyDescent="0.25">
      <c r="A53" t="str">
        <f t="shared" si="3"/>
        <v>106</v>
      </c>
      <c r="B53" t="str">
        <f>"2"</f>
        <v>2</v>
      </c>
      <c r="C53" t="s">
        <v>54</v>
      </c>
      <c r="D53" t="str">
        <f t="shared" si="2"/>
        <v>2</v>
      </c>
      <c r="E53">
        <v>1746</v>
      </c>
      <c r="F53">
        <v>1954</v>
      </c>
      <c r="G53" t="s">
        <v>35</v>
      </c>
      <c r="H53" t="s">
        <v>11</v>
      </c>
      <c r="I53">
        <v>1</v>
      </c>
      <c r="J53" t="s">
        <v>19</v>
      </c>
      <c r="K53" t="s">
        <v>11</v>
      </c>
    </row>
    <row r="54" spans="1:11" x14ac:dyDescent="0.25">
      <c r="A54" t="str">
        <f t="shared" si="3"/>
        <v>106</v>
      </c>
      <c r="B54" t="str">
        <f>"3"</f>
        <v>3</v>
      </c>
      <c r="C54" t="s">
        <v>55</v>
      </c>
      <c r="D54" t="str">
        <f t="shared" si="2"/>
        <v>2</v>
      </c>
      <c r="E54">
        <v>1371</v>
      </c>
      <c r="F54">
        <v>1940</v>
      </c>
      <c r="G54" t="s">
        <v>21</v>
      </c>
      <c r="H54" t="s">
        <v>11</v>
      </c>
      <c r="I54">
        <v>1</v>
      </c>
      <c r="J54" t="s">
        <v>19</v>
      </c>
      <c r="K54" t="s">
        <v>11</v>
      </c>
    </row>
    <row r="55" spans="1:11" x14ac:dyDescent="0.25">
      <c r="A55" t="str">
        <f t="shared" si="3"/>
        <v>106</v>
      </c>
      <c r="B55" t="str">
        <f>"4"</f>
        <v>4</v>
      </c>
      <c r="C55" t="s">
        <v>56</v>
      </c>
      <c r="D55" t="str">
        <f t="shared" si="2"/>
        <v>2</v>
      </c>
      <c r="E55">
        <v>1262</v>
      </c>
      <c r="F55">
        <v>1940</v>
      </c>
      <c r="G55" t="s">
        <v>31</v>
      </c>
      <c r="H55" t="s">
        <v>11</v>
      </c>
      <c r="I55">
        <v>1</v>
      </c>
      <c r="J55" t="s">
        <v>19</v>
      </c>
      <c r="K55" t="s">
        <v>11</v>
      </c>
    </row>
    <row r="56" spans="1:11" x14ac:dyDescent="0.25">
      <c r="A56" t="str">
        <f t="shared" si="3"/>
        <v>106</v>
      </c>
      <c r="B56" t="str">
        <f>"5"</f>
        <v>5</v>
      </c>
      <c r="C56" t="s">
        <v>57</v>
      </c>
      <c r="D56" t="str">
        <f t="shared" si="2"/>
        <v>2</v>
      </c>
      <c r="E56">
        <v>1180</v>
      </c>
      <c r="F56">
        <v>1940</v>
      </c>
      <c r="G56" t="s">
        <v>58</v>
      </c>
      <c r="H56" t="s">
        <v>11</v>
      </c>
      <c r="I56">
        <v>1</v>
      </c>
      <c r="J56" t="s">
        <v>19</v>
      </c>
      <c r="K56" t="s">
        <v>11</v>
      </c>
    </row>
    <row r="57" spans="1:11" x14ac:dyDescent="0.25">
      <c r="A57" t="str">
        <f t="shared" si="3"/>
        <v>106</v>
      </c>
      <c r="B57" t="str">
        <f>"6"</f>
        <v>6</v>
      </c>
      <c r="C57" t="s">
        <v>59</v>
      </c>
      <c r="D57" t="str">
        <f t="shared" si="2"/>
        <v>2</v>
      </c>
      <c r="E57">
        <v>1180</v>
      </c>
      <c r="F57">
        <v>1940</v>
      </c>
      <c r="G57" t="s">
        <v>58</v>
      </c>
      <c r="H57" t="s">
        <v>11</v>
      </c>
      <c r="I57">
        <v>1</v>
      </c>
      <c r="J57" t="s">
        <v>19</v>
      </c>
      <c r="K57" t="s">
        <v>11</v>
      </c>
    </row>
    <row r="58" spans="1:11" x14ac:dyDescent="0.25">
      <c r="A58" t="str">
        <f t="shared" si="3"/>
        <v>106</v>
      </c>
      <c r="B58" t="str">
        <f>"7"</f>
        <v>7</v>
      </c>
      <c r="C58" t="s">
        <v>60</v>
      </c>
      <c r="D58" t="str">
        <f t="shared" si="2"/>
        <v>2</v>
      </c>
      <c r="E58">
        <v>1180</v>
      </c>
      <c r="F58">
        <v>1940</v>
      </c>
      <c r="G58" t="s">
        <v>58</v>
      </c>
      <c r="H58" t="s">
        <v>11</v>
      </c>
      <c r="I58">
        <v>1</v>
      </c>
      <c r="J58" t="s">
        <v>19</v>
      </c>
      <c r="K58" t="s">
        <v>11</v>
      </c>
    </row>
    <row r="59" spans="1:11" x14ac:dyDescent="0.25">
      <c r="A59" t="str">
        <f t="shared" si="3"/>
        <v>106</v>
      </c>
      <c r="B59" t="str">
        <f>"8"</f>
        <v>8</v>
      </c>
      <c r="C59" t="s">
        <v>61</v>
      </c>
      <c r="D59" t="str">
        <f t="shared" si="2"/>
        <v>2</v>
      </c>
      <c r="E59">
        <v>1180</v>
      </c>
      <c r="F59">
        <v>1942</v>
      </c>
      <c r="G59" t="s">
        <v>31</v>
      </c>
      <c r="H59" t="s">
        <v>11</v>
      </c>
      <c r="I59">
        <v>1</v>
      </c>
      <c r="J59" t="s">
        <v>19</v>
      </c>
      <c r="K59" t="s">
        <v>11</v>
      </c>
    </row>
    <row r="60" spans="1:11" x14ac:dyDescent="0.25">
      <c r="A60" t="str">
        <f t="shared" si="3"/>
        <v>106</v>
      </c>
      <c r="B60" t="str">
        <f>"9"</f>
        <v>9</v>
      </c>
      <c r="C60" t="s">
        <v>62</v>
      </c>
      <c r="D60" t="str">
        <f t="shared" si="2"/>
        <v>2</v>
      </c>
      <c r="E60">
        <v>1280</v>
      </c>
      <c r="F60">
        <v>1925</v>
      </c>
      <c r="G60" t="s">
        <v>49</v>
      </c>
      <c r="H60" t="s">
        <v>11</v>
      </c>
      <c r="I60">
        <v>1</v>
      </c>
      <c r="J60" t="s">
        <v>19</v>
      </c>
      <c r="K60" t="s">
        <v>11</v>
      </c>
    </row>
    <row r="61" spans="1:11" x14ac:dyDescent="0.25">
      <c r="A61" t="str">
        <f t="shared" si="3"/>
        <v>106</v>
      </c>
      <c r="B61" t="str">
        <f>"10"</f>
        <v>10</v>
      </c>
      <c r="C61" t="s">
        <v>63</v>
      </c>
      <c r="D61" t="str">
        <f t="shared" si="2"/>
        <v>2</v>
      </c>
      <c r="E61">
        <v>1357</v>
      </c>
      <c r="F61">
        <v>1952</v>
      </c>
      <c r="G61" t="s">
        <v>64</v>
      </c>
      <c r="H61" t="s">
        <v>11</v>
      </c>
      <c r="I61">
        <v>1</v>
      </c>
      <c r="J61" t="s">
        <v>19</v>
      </c>
      <c r="K61" t="s">
        <v>11</v>
      </c>
    </row>
    <row r="62" spans="1:11" x14ac:dyDescent="0.25">
      <c r="A62" t="str">
        <f t="shared" si="3"/>
        <v>106</v>
      </c>
      <c r="B62" t="str">
        <f>"11"</f>
        <v>11</v>
      </c>
      <c r="C62" t="s">
        <v>65</v>
      </c>
      <c r="D62" t="str">
        <f t="shared" si="2"/>
        <v>2</v>
      </c>
      <c r="E62">
        <v>1224</v>
      </c>
      <c r="F62">
        <v>1952</v>
      </c>
      <c r="G62" t="s">
        <v>31</v>
      </c>
      <c r="H62" t="s">
        <v>11</v>
      </c>
      <c r="I62">
        <v>1</v>
      </c>
      <c r="J62" t="s">
        <v>19</v>
      </c>
      <c r="K62" t="s">
        <v>11</v>
      </c>
    </row>
    <row r="63" spans="1:11" x14ac:dyDescent="0.25">
      <c r="A63" t="str">
        <f t="shared" si="3"/>
        <v>106</v>
      </c>
      <c r="B63" t="str">
        <f>"12"</f>
        <v>12</v>
      </c>
      <c r="C63" t="s">
        <v>66</v>
      </c>
      <c r="D63" t="str">
        <f t="shared" si="2"/>
        <v>2</v>
      </c>
      <c r="E63">
        <v>1435</v>
      </c>
      <c r="F63">
        <v>1940</v>
      </c>
      <c r="G63" t="s">
        <v>25</v>
      </c>
      <c r="H63" t="s">
        <v>11</v>
      </c>
      <c r="I63">
        <v>1</v>
      </c>
      <c r="J63" t="s">
        <v>19</v>
      </c>
      <c r="K63" t="s">
        <v>11</v>
      </c>
    </row>
    <row r="64" spans="1:11" x14ac:dyDescent="0.25">
      <c r="A64" t="str">
        <f t="shared" si="3"/>
        <v>106</v>
      </c>
      <c r="B64" t="str">
        <f>"13"</f>
        <v>13</v>
      </c>
      <c r="C64" t="s">
        <v>67</v>
      </c>
      <c r="D64" t="str">
        <f t="shared" si="2"/>
        <v>2</v>
      </c>
      <c r="E64">
        <v>1171</v>
      </c>
      <c r="F64">
        <v>1940</v>
      </c>
      <c r="G64" t="s">
        <v>25</v>
      </c>
      <c r="H64" t="s">
        <v>11</v>
      </c>
      <c r="I64">
        <v>1</v>
      </c>
      <c r="J64" t="s">
        <v>19</v>
      </c>
      <c r="K64" t="s">
        <v>11</v>
      </c>
    </row>
    <row r="65" spans="1:11" x14ac:dyDescent="0.25">
      <c r="A65" t="str">
        <f t="shared" si="3"/>
        <v>106</v>
      </c>
      <c r="B65" t="str">
        <f>"14"</f>
        <v>14</v>
      </c>
      <c r="C65" t="s">
        <v>68</v>
      </c>
      <c r="D65" t="str">
        <f t="shared" si="2"/>
        <v>2</v>
      </c>
      <c r="E65">
        <v>1180</v>
      </c>
      <c r="F65">
        <v>1951</v>
      </c>
      <c r="G65" t="s">
        <v>58</v>
      </c>
      <c r="H65" t="s">
        <v>11</v>
      </c>
      <c r="I65">
        <v>1</v>
      </c>
      <c r="J65" t="s">
        <v>19</v>
      </c>
      <c r="K65" t="s">
        <v>11</v>
      </c>
    </row>
    <row r="66" spans="1:11" x14ac:dyDescent="0.25">
      <c r="A66" t="str">
        <f t="shared" si="3"/>
        <v>106</v>
      </c>
      <c r="B66" t="str">
        <f>"15"</f>
        <v>15</v>
      </c>
      <c r="C66" t="s">
        <v>69</v>
      </c>
      <c r="D66" t="str">
        <f t="shared" si="2"/>
        <v>2</v>
      </c>
      <c r="E66">
        <v>960</v>
      </c>
      <c r="F66">
        <v>1940</v>
      </c>
      <c r="G66" t="s">
        <v>58</v>
      </c>
      <c r="H66" t="s">
        <v>11</v>
      </c>
      <c r="I66">
        <v>1</v>
      </c>
      <c r="J66" t="s">
        <v>19</v>
      </c>
      <c r="K66" t="s">
        <v>11</v>
      </c>
    </row>
    <row r="67" spans="1:11" x14ac:dyDescent="0.25">
      <c r="A67" t="str">
        <f t="shared" si="3"/>
        <v>106</v>
      </c>
      <c r="B67" t="str">
        <f>"16"</f>
        <v>16</v>
      </c>
      <c r="C67" t="s">
        <v>70</v>
      </c>
      <c r="D67" t="str">
        <f t="shared" si="2"/>
        <v>2</v>
      </c>
      <c r="E67">
        <v>1180</v>
      </c>
      <c r="F67">
        <v>1940</v>
      </c>
      <c r="G67" t="s">
        <v>31</v>
      </c>
      <c r="H67" t="s">
        <v>11</v>
      </c>
      <c r="I67">
        <v>1</v>
      </c>
      <c r="J67" t="s">
        <v>19</v>
      </c>
      <c r="K67" t="s">
        <v>11</v>
      </c>
    </row>
    <row r="68" spans="1:11" x14ac:dyDescent="0.25">
      <c r="A68" t="str">
        <f t="shared" si="3"/>
        <v>106</v>
      </c>
      <c r="B68" t="str">
        <f>"17.01"</f>
        <v>17.01</v>
      </c>
      <c r="C68" t="s">
        <v>71</v>
      </c>
      <c r="D68" t="str">
        <f t="shared" si="2"/>
        <v>2</v>
      </c>
      <c r="E68">
        <v>2800</v>
      </c>
      <c r="F68">
        <v>2000</v>
      </c>
      <c r="G68" t="s">
        <v>72</v>
      </c>
      <c r="H68" t="s">
        <v>11</v>
      </c>
      <c r="I68">
        <v>1</v>
      </c>
      <c r="J68" t="s">
        <v>19</v>
      </c>
      <c r="K68" t="s">
        <v>11</v>
      </c>
    </row>
    <row r="69" spans="1:11" x14ac:dyDescent="0.25">
      <c r="A69" t="str">
        <f t="shared" si="3"/>
        <v>106</v>
      </c>
      <c r="B69" t="str">
        <f>"17.02"</f>
        <v>17.02</v>
      </c>
      <c r="C69" t="s">
        <v>73</v>
      </c>
      <c r="D69" t="str">
        <f t="shared" si="2"/>
        <v>2</v>
      </c>
      <c r="E69">
        <v>2800</v>
      </c>
      <c r="F69">
        <v>2000</v>
      </c>
      <c r="G69" t="s">
        <v>72</v>
      </c>
      <c r="H69" t="s">
        <v>11</v>
      </c>
      <c r="I69">
        <v>1</v>
      </c>
      <c r="J69" t="s">
        <v>19</v>
      </c>
      <c r="K69" t="s">
        <v>11</v>
      </c>
    </row>
    <row r="70" spans="1:11" x14ac:dyDescent="0.25">
      <c r="A70" t="str">
        <f t="shared" si="3"/>
        <v>106</v>
      </c>
      <c r="B70" t="str">
        <f>"18"</f>
        <v>18</v>
      </c>
      <c r="C70" t="s">
        <v>74</v>
      </c>
      <c r="D70" t="str">
        <f t="shared" si="2"/>
        <v>2</v>
      </c>
      <c r="E70">
        <v>2218</v>
      </c>
      <c r="F70">
        <v>1964</v>
      </c>
      <c r="G70" t="s">
        <v>75</v>
      </c>
      <c r="H70" t="s">
        <v>11</v>
      </c>
      <c r="I70">
        <v>2</v>
      </c>
      <c r="J70" t="s">
        <v>19</v>
      </c>
      <c r="K70" t="s">
        <v>11</v>
      </c>
    </row>
    <row r="71" spans="1:11" x14ac:dyDescent="0.25">
      <c r="A71" t="str">
        <f t="shared" si="3"/>
        <v>106</v>
      </c>
      <c r="B71" t="str">
        <f>"19"</f>
        <v>19</v>
      </c>
      <c r="C71" t="s">
        <v>76</v>
      </c>
      <c r="D71" t="str">
        <f t="shared" si="2"/>
        <v>2</v>
      </c>
      <c r="E71">
        <v>1356</v>
      </c>
      <c r="F71">
        <v>1932</v>
      </c>
      <c r="G71" t="s">
        <v>58</v>
      </c>
      <c r="H71" t="s">
        <v>11</v>
      </c>
      <c r="I71">
        <v>1</v>
      </c>
      <c r="J71" t="s">
        <v>19</v>
      </c>
      <c r="K71" t="s">
        <v>11</v>
      </c>
    </row>
    <row r="72" spans="1:11" x14ac:dyDescent="0.25">
      <c r="A72" t="str">
        <f t="shared" ref="A72:A93" si="4">"107"</f>
        <v>107</v>
      </c>
      <c r="B72" t="str">
        <f>"1.01"</f>
        <v>1.01</v>
      </c>
      <c r="C72" t="s">
        <v>77</v>
      </c>
      <c r="D72" t="str">
        <f t="shared" si="2"/>
        <v>2</v>
      </c>
      <c r="E72">
        <v>2397</v>
      </c>
      <c r="F72">
        <v>1986</v>
      </c>
      <c r="G72" t="s">
        <v>78</v>
      </c>
      <c r="H72" t="s">
        <v>11</v>
      </c>
      <c r="I72">
        <v>1</v>
      </c>
      <c r="J72" t="s">
        <v>19</v>
      </c>
      <c r="K72" t="s">
        <v>11</v>
      </c>
    </row>
    <row r="73" spans="1:11" x14ac:dyDescent="0.25">
      <c r="A73" t="str">
        <f t="shared" si="4"/>
        <v>107</v>
      </c>
      <c r="B73" t="str">
        <f>"1.02"</f>
        <v>1.02</v>
      </c>
      <c r="C73" t="s">
        <v>79</v>
      </c>
      <c r="D73" t="str">
        <f t="shared" si="2"/>
        <v>2</v>
      </c>
      <c r="E73">
        <v>2542</v>
      </c>
      <c r="F73">
        <v>1986</v>
      </c>
      <c r="G73" t="s">
        <v>80</v>
      </c>
      <c r="H73" t="s">
        <v>11</v>
      </c>
      <c r="I73">
        <v>1</v>
      </c>
      <c r="J73" t="s">
        <v>19</v>
      </c>
      <c r="K73" t="s">
        <v>11</v>
      </c>
    </row>
    <row r="74" spans="1:11" x14ac:dyDescent="0.25">
      <c r="A74" t="str">
        <f t="shared" si="4"/>
        <v>107</v>
      </c>
      <c r="B74" t="str">
        <f>"2"</f>
        <v>2</v>
      </c>
      <c r="C74" t="s">
        <v>81</v>
      </c>
      <c r="D74" t="str">
        <f t="shared" si="2"/>
        <v>2</v>
      </c>
      <c r="E74">
        <v>1425</v>
      </c>
      <c r="F74">
        <v>1950</v>
      </c>
      <c r="G74" t="s">
        <v>29</v>
      </c>
      <c r="H74" t="s">
        <v>11</v>
      </c>
      <c r="I74">
        <v>1</v>
      </c>
      <c r="J74" t="s">
        <v>19</v>
      </c>
      <c r="K74" t="s">
        <v>11</v>
      </c>
    </row>
    <row r="75" spans="1:11" x14ac:dyDescent="0.25">
      <c r="A75" t="str">
        <f t="shared" si="4"/>
        <v>107</v>
      </c>
      <c r="B75" t="str">
        <f>"3"</f>
        <v>3</v>
      </c>
      <c r="C75" t="s">
        <v>82</v>
      </c>
      <c r="D75" t="str">
        <f t="shared" si="2"/>
        <v>2</v>
      </c>
      <c r="E75">
        <v>1747</v>
      </c>
      <c r="F75">
        <v>1950</v>
      </c>
      <c r="G75" t="s">
        <v>29</v>
      </c>
      <c r="H75" t="s">
        <v>11</v>
      </c>
      <c r="I75">
        <v>1</v>
      </c>
      <c r="J75" t="s">
        <v>19</v>
      </c>
      <c r="K75" t="s">
        <v>11</v>
      </c>
    </row>
    <row r="76" spans="1:11" x14ac:dyDescent="0.25">
      <c r="A76" t="str">
        <f t="shared" si="4"/>
        <v>107</v>
      </c>
      <c r="B76" t="str">
        <f>"4"</f>
        <v>4</v>
      </c>
      <c r="C76" t="s">
        <v>83</v>
      </c>
      <c r="D76" t="str">
        <f t="shared" si="2"/>
        <v>2</v>
      </c>
      <c r="E76">
        <v>1747</v>
      </c>
      <c r="F76">
        <v>1951</v>
      </c>
      <c r="G76" t="s">
        <v>58</v>
      </c>
      <c r="H76" t="s">
        <v>11</v>
      </c>
      <c r="I76">
        <v>1</v>
      </c>
      <c r="J76" t="s">
        <v>19</v>
      </c>
      <c r="K76" t="s">
        <v>11</v>
      </c>
    </row>
    <row r="77" spans="1:11" x14ac:dyDescent="0.25">
      <c r="A77" t="str">
        <f t="shared" si="4"/>
        <v>107</v>
      </c>
      <c r="B77" t="str">
        <f>"5"</f>
        <v>5</v>
      </c>
      <c r="C77" t="s">
        <v>84</v>
      </c>
      <c r="D77" t="str">
        <f t="shared" si="2"/>
        <v>2</v>
      </c>
      <c r="E77">
        <v>1244</v>
      </c>
      <c r="F77">
        <v>1950</v>
      </c>
      <c r="G77" t="s">
        <v>58</v>
      </c>
      <c r="H77" t="s">
        <v>11</v>
      </c>
      <c r="I77">
        <v>1</v>
      </c>
      <c r="J77" t="s">
        <v>19</v>
      </c>
      <c r="K77" t="s">
        <v>11</v>
      </c>
    </row>
    <row r="78" spans="1:11" x14ac:dyDescent="0.25">
      <c r="A78" t="str">
        <f t="shared" si="4"/>
        <v>107</v>
      </c>
      <c r="B78" t="str">
        <f>"6"</f>
        <v>6</v>
      </c>
      <c r="C78" t="s">
        <v>85</v>
      </c>
      <c r="D78" t="str">
        <f t="shared" si="2"/>
        <v>2</v>
      </c>
      <c r="E78">
        <v>1544</v>
      </c>
      <c r="F78">
        <v>1950</v>
      </c>
      <c r="G78" t="s">
        <v>86</v>
      </c>
      <c r="H78" t="s">
        <v>11</v>
      </c>
      <c r="I78">
        <v>1</v>
      </c>
      <c r="J78" t="s">
        <v>19</v>
      </c>
      <c r="K78" t="s">
        <v>11</v>
      </c>
    </row>
    <row r="79" spans="1:11" x14ac:dyDescent="0.25">
      <c r="A79" t="str">
        <f t="shared" si="4"/>
        <v>107</v>
      </c>
      <c r="B79" t="str">
        <f>"7"</f>
        <v>7</v>
      </c>
      <c r="C79" t="s">
        <v>87</v>
      </c>
      <c r="D79" t="str">
        <f t="shared" si="2"/>
        <v>2</v>
      </c>
      <c r="E79">
        <v>1433</v>
      </c>
      <c r="F79">
        <v>1950</v>
      </c>
      <c r="G79" t="s">
        <v>86</v>
      </c>
      <c r="H79" t="s">
        <v>11</v>
      </c>
      <c r="I79">
        <v>1</v>
      </c>
      <c r="J79" t="s">
        <v>19</v>
      </c>
      <c r="K79" t="s">
        <v>11</v>
      </c>
    </row>
    <row r="80" spans="1:11" x14ac:dyDescent="0.25">
      <c r="A80" t="str">
        <f t="shared" si="4"/>
        <v>107</v>
      </c>
      <c r="B80" t="str">
        <f>"8"</f>
        <v>8</v>
      </c>
      <c r="C80" t="s">
        <v>88</v>
      </c>
      <c r="D80" t="str">
        <f t="shared" si="2"/>
        <v>2</v>
      </c>
      <c r="E80">
        <v>1110</v>
      </c>
      <c r="F80">
        <v>1956</v>
      </c>
      <c r="G80" t="s">
        <v>21</v>
      </c>
      <c r="H80" t="s">
        <v>11</v>
      </c>
      <c r="I80">
        <v>1</v>
      </c>
      <c r="J80" t="s">
        <v>19</v>
      </c>
      <c r="K80" t="s">
        <v>11</v>
      </c>
    </row>
    <row r="81" spans="1:11" x14ac:dyDescent="0.25">
      <c r="A81" t="str">
        <f t="shared" si="4"/>
        <v>107</v>
      </c>
      <c r="B81" t="str">
        <f>"9"</f>
        <v>9</v>
      </c>
      <c r="C81" t="s">
        <v>89</v>
      </c>
      <c r="D81" t="str">
        <f t="shared" si="2"/>
        <v>2</v>
      </c>
      <c r="E81">
        <v>1268</v>
      </c>
      <c r="F81">
        <v>1944</v>
      </c>
      <c r="G81" t="s">
        <v>35</v>
      </c>
      <c r="H81" t="s">
        <v>11</v>
      </c>
      <c r="I81">
        <v>1</v>
      </c>
      <c r="J81" t="s">
        <v>19</v>
      </c>
      <c r="K81" t="s">
        <v>11</v>
      </c>
    </row>
    <row r="82" spans="1:11" x14ac:dyDescent="0.25">
      <c r="A82" t="str">
        <f t="shared" si="4"/>
        <v>107</v>
      </c>
      <c r="B82" t="str">
        <f>"10"</f>
        <v>10</v>
      </c>
      <c r="C82" t="s">
        <v>90</v>
      </c>
      <c r="D82" t="str">
        <f t="shared" si="2"/>
        <v>2</v>
      </c>
      <c r="E82">
        <v>870</v>
      </c>
      <c r="F82">
        <v>1924</v>
      </c>
      <c r="G82" t="s">
        <v>21</v>
      </c>
      <c r="H82" t="s">
        <v>11</v>
      </c>
      <c r="I82">
        <v>1</v>
      </c>
      <c r="J82" t="s">
        <v>19</v>
      </c>
      <c r="K82" t="s">
        <v>11</v>
      </c>
    </row>
    <row r="83" spans="1:11" x14ac:dyDescent="0.25">
      <c r="A83" t="str">
        <f t="shared" si="4"/>
        <v>107</v>
      </c>
      <c r="B83" t="str">
        <f>"11"</f>
        <v>11</v>
      </c>
      <c r="C83" t="s">
        <v>91</v>
      </c>
      <c r="D83" t="str">
        <f t="shared" si="2"/>
        <v>2</v>
      </c>
      <c r="E83">
        <v>1562</v>
      </c>
      <c r="F83">
        <v>1962</v>
      </c>
      <c r="G83" t="s">
        <v>35</v>
      </c>
      <c r="H83" t="s">
        <v>11</v>
      </c>
      <c r="I83">
        <v>1</v>
      </c>
      <c r="J83" t="s">
        <v>19</v>
      </c>
      <c r="K83" t="s">
        <v>11</v>
      </c>
    </row>
    <row r="84" spans="1:11" x14ac:dyDescent="0.25">
      <c r="A84" t="str">
        <f t="shared" si="4"/>
        <v>107</v>
      </c>
      <c r="B84" t="str">
        <f>"12"</f>
        <v>12</v>
      </c>
      <c r="C84" t="s">
        <v>92</v>
      </c>
      <c r="D84" t="str">
        <f t="shared" si="2"/>
        <v>2</v>
      </c>
      <c r="E84">
        <v>1562</v>
      </c>
      <c r="F84">
        <v>1962</v>
      </c>
      <c r="G84" t="s">
        <v>35</v>
      </c>
      <c r="H84" t="s">
        <v>11</v>
      </c>
      <c r="I84">
        <v>1</v>
      </c>
      <c r="J84" t="s">
        <v>19</v>
      </c>
      <c r="K84" t="s">
        <v>11</v>
      </c>
    </row>
    <row r="85" spans="1:11" x14ac:dyDescent="0.25">
      <c r="A85" t="str">
        <f t="shared" si="4"/>
        <v>107</v>
      </c>
      <c r="B85" t="str">
        <f>"13"</f>
        <v>13</v>
      </c>
      <c r="C85" t="s">
        <v>93</v>
      </c>
      <c r="D85" t="str">
        <f t="shared" si="2"/>
        <v>2</v>
      </c>
      <c r="E85">
        <v>1800</v>
      </c>
      <c r="F85">
        <v>1925</v>
      </c>
      <c r="G85" t="s">
        <v>25</v>
      </c>
      <c r="H85" t="s">
        <v>11</v>
      </c>
      <c r="I85">
        <v>1</v>
      </c>
      <c r="J85" t="s">
        <v>19</v>
      </c>
      <c r="K85" t="s">
        <v>11</v>
      </c>
    </row>
    <row r="86" spans="1:11" x14ac:dyDescent="0.25">
      <c r="A86" t="str">
        <f t="shared" si="4"/>
        <v>107</v>
      </c>
      <c r="B86" t="str">
        <f>"14"</f>
        <v>14</v>
      </c>
      <c r="C86" t="s">
        <v>94</v>
      </c>
      <c r="D86" t="str">
        <f t="shared" si="2"/>
        <v>2</v>
      </c>
      <c r="E86">
        <v>1305</v>
      </c>
      <c r="F86">
        <v>1961</v>
      </c>
      <c r="G86" t="s">
        <v>35</v>
      </c>
      <c r="H86" t="s">
        <v>11</v>
      </c>
      <c r="I86">
        <v>1</v>
      </c>
      <c r="J86" t="s">
        <v>19</v>
      </c>
      <c r="K86" t="s">
        <v>11</v>
      </c>
    </row>
    <row r="87" spans="1:11" x14ac:dyDescent="0.25">
      <c r="A87" t="str">
        <f t="shared" si="4"/>
        <v>107</v>
      </c>
      <c r="B87" t="str">
        <f>"15"</f>
        <v>15</v>
      </c>
      <c r="C87" t="s">
        <v>95</v>
      </c>
      <c r="D87" t="str">
        <f t="shared" si="2"/>
        <v>2</v>
      </c>
      <c r="E87">
        <v>2457</v>
      </c>
      <c r="F87">
        <v>1940</v>
      </c>
      <c r="G87" t="s">
        <v>49</v>
      </c>
      <c r="H87" t="s">
        <v>11</v>
      </c>
      <c r="I87">
        <v>1</v>
      </c>
      <c r="J87" t="s">
        <v>19</v>
      </c>
      <c r="K87" t="s">
        <v>11</v>
      </c>
    </row>
    <row r="88" spans="1:11" x14ac:dyDescent="0.25">
      <c r="A88" t="str">
        <f t="shared" si="4"/>
        <v>107</v>
      </c>
      <c r="B88" t="str">
        <f>"16"</f>
        <v>16</v>
      </c>
      <c r="C88" t="s">
        <v>96</v>
      </c>
      <c r="D88" t="str">
        <f t="shared" si="2"/>
        <v>2</v>
      </c>
      <c r="E88">
        <v>1182</v>
      </c>
      <c r="F88">
        <v>1955</v>
      </c>
      <c r="G88" t="s">
        <v>27</v>
      </c>
      <c r="H88" t="s">
        <v>11</v>
      </c>
      <c r="I88">
        <v>1</v>
      </c>
      <c r="J88" t="s">
        <v>19</v>
      </c>
      <c r="K88" t="s">
        <v>11</v>
      </c>
    </row>
    <row r="89" spans="1:11" x14ac:dyDescent="0.25">
      <c r="A89" t="str">
        <f t="shared" si="4"/>
        <v>107</v>
      </c>
      <c r="B89" t="str">
        <f>"17"</f>
        <v>17</v>
      </c>
      <c r="C89" t="s">
        <v>97</v>
      </c>
      <c r="D89" t="str">
        <f t="shared" si="2"/>
        <v>2</v>
      </c>
      <c r="E89">
        <v>804</v>
      </c>
      <c r="F89">
        <v>1940</v>
      </c>
      <c r="G89" t="s">
        <v>27</v>
      </c>
      <c r="H89" t="s">
        <v>11</v>
      </c>
      <c r="I89">
        <v>1</v>
      </c>
      <c r="J89" t="s">
        <v>19</v>
      </c>
      <c r="K89" t="s">
        <v>11</v>
      </c>
    </row>
    <row r="90" spans="1:11" x14ac:dyDescent="0.25">
      <c r="A90" t="str">
        <f t="shared" si="4"/>
        <v>107</v>
      </c>
      <c r="B90" t="str">
        <f>"18"</f>
        <v>18</v>
      </c>
      <c r="C90" t="s">
        <v>98</v>
      </c>
      <c r="D90" t="str">
        <f t="shared" si="2"/>
        <v>2</v>
      </c>
      <c r="E90">
        <v>1574</v>
      </c>
      <c r="F90">
        <v>1950</v>
      </c>
      <c r="G90" t="s">
        <v>58</v>
      </c>
      <c r="H90" t="s">
        <v>11</v>
      </c>
      <c r="I90">
        <v>1</v>
      </c>
      <c r="J90" t="s">
        <v>19</v>
      </c>
      <c r="K90" t="s">
        <v>11</v>
      </c>
    </row>
    <row r="91" spans="1:11" x14ac:dyDescent="0.25">
      <c r="A91" t="str">
        <f t="shared" si="4"/>
        <v>107</v>
      </c>
      <c r="B91" t="str">
        <f>"19"</f>
        <v>19</v>
      </c>
      <c r="C91" t="s">
        <v>99</v>
      </c>
      <c r="D91" t="str">
        <f t="shared" si="2"/>
        <v>2</v>
      </c>
      <c r="E91">
        <v>1118</v>
      </c>
      <c r="F91">
        <v>1925</v>
      </c>
      <c r="G91" t="s">
        <v>29</v>
      </c>
      <c r="H91" t="s">
        <v>11</v>
      </c>
      <c r="I91">
        <v>1</v>
      </c>
      <c r="J91" t="s">
        <v>19</v>
      </c>
      <c r="K91" t="s">
        <v>11</v>
      </c>
    </row>
    <row r="92" spans="1:11" x14ac:dyDescent="0.25">
      <c r="A92" t="str">
        <f t="shared" si="4"/>
        <v>107</v>
      </c>
      <c r="B92" t="str">
        <f>"20"</f>
        <v>20</v>
      </c>
      <c r="C92" t="s">
        <v>100</v>
      </c>
      <c r="D92" t="str">
        <f t="shared" si="2"/>
        <v>2</v>
      </c>
      <c r="E92">
        <v>1536</v>
      </c>
      <c r="F92">
        <v>1951</v>
      </c>
      <c r="G92" t="s">
        <v>86</v>
      </c>
      <c r="H92" t="s">
        <v>11</v>
      </c>
      <c r="I92">
        <v>1</v>
      </c>
      <c r="J92" t="s">
        <v>19</v>
      </c>
      <c r="K92" t="s">
        <v>11</v>
      </c>
    </row>
    <row r="93" spans="1:11" x14ac:dyDescent="0.25">
      <c r="A93" t="str">
        <f t="shared" si="4"/>
        <v>107</v>
      </c>
      <c r="B93" t="str">
        <f>"21"</f>
        <v>21</v>
      </c>
      <c r="C93" t="s">
        <v>101</v>
      </c>
      <c r="D93" t="str">
        <f t="shared" si="2"/>
        <v>2</v>
      </c>
      <c r="E93">
        <v>960</v>
      </c>
      <c r="F93">
        <v>1953</v>
      </c>
      <c r="G93" t="s">
        <v>29</v>
      </c>
      <c r="H93" t="s">
        <v>11</v>
      </c>
      <c r="I93">
        <v>1</v>
      </c>
      <c r="J93" t="s">
        <v>19</v>
      </c>
      <c r="K93" t="s">
        <v>11</v>
      </c>
    </row>
    <row r="94" spans="1:11" x14ac:dyDescent="0.25">
      <c r="A94" t="str">
        <f t="shared" ref="A94:A113" si="5">"108"</f>
        <v>108</v>
      </c>
      <c r="B94" t="str">
        <f>"1.01"</f>
        <v>1.01</v>
      </c>
      <c r="C94" t="s">
        <v>102</v>
      </c>
      <c r="D94" t="str">
        <f t="shared" si="2"/>
        <v>2</v>
      </c>
      <c r="E94">
        <v>3066</v>
      </c>
      <c r="F94">
        <v>2011</v>
      </c>
      <c r="G94" t="s">
        <v>78</v>
      </c>
      <c r="H94" t="s">
        <v>11</v>
      </c>
      <c r="I94">
        <v>1</v>
      </c>
      <c r="J94" t="s">
        <v>19</v>
      </c>
      <c r="K94" t="s">
        <v>11</v>
      </c>
    </row>
    <row r="95" spans="1:11" x14ac:dyDescent="0.25">
      <c r="A95" t="str">
        <f t="shared" si="5"/>
        <v>108</v>
      </c>
      <c r="B95" t="str">
        <f>"1.02"</f>
        <v>1.02</v>
      </c>
      <c r="C95" t="s">
        <v>103</v>
      </c>
      <c r="D95" t="str">
        <f t="shared" ref="D95:D158" si="6">"2"</f>
        <v>2</v>
      </c>
      <c r="E95">
        <v>2746</v>
      </c>
      <c r="F95">
        <v>2005</v>
      </c>
      <c r="G95" t="s">
        <v>78</v>
      </c>
      <c r="H95" t="s">
        <v>11</v>
      </c>
      <c r="I95">
        <v>1</v>
      </c>
      <c r="J95" t="s">
        <v>19</v>
      </c>
      <c r="K95" t="s">
        <v>11</v>
      </c>
    </row>
    <row r="96" spans="1:11" x14ac:dyDescent="0.25">
      <c r="A96" t="str">
        <f t="shared" si="5"/>
        <v>108</v>
      </c>
      <c r="B96" t="str">
        <f>"2"</f>
        <v>2</v>
      </c>
      <c r="C96" t="s">
        <v>104</v>
      </c>
      <c r="D96" t="str">
        <f t="shared" si="6"/>
        <v>2</v>
      </c>
      <c r="E96">
        <v>897</v>
      </c>
      <c r="F96">
        <v>1954</v>
      </c>
      <c r="G96" t="s">
        <v>27</v>
      </c>
      <c r="H96" t="s">
        <v>11</v>
      </c>
      <c r="I96">
        <v>1</v>
      </c>
      <c r="J96" t="s">
        <v>19</v>
      </c>
      <c r="K96" t="s">
        <v>11</v>
      </c>
    </row>
    <row r="97" spans="1:11" x14ac:dyDescent="0.25">
      <c r="A97" t="str">
        <f t="shared" si="5"/>
        <v>108</v>
      </c>
      <c r="B97" t="str">
        <f>"3"</f>
        <v>3</v>
      </c>
      <c r="C97" t="s">
        <v>105</v>
      </c>
      <c r="D97" t="str">
        <f t="shared" si="6"/>
        <v>2</v>
      </c>
      <c r="E97">
        <v>1398</v>
      </c>
      <c r="F97">
        <v>1910</v>
      </c>
      <c r="G97" t="s">
        <v>29</v>
      </c>
      <c r="H97" t="s">
        <v>11</v>
      </c>
      <c r="I97">
        <v>1</v>
      </c>
      <c r="J97" t="s">
        <v>19</v>
      </c>
      <c r="K97" t="s">
        <v>11</v>
      </c>
    </row>
    <row r="98" spans="1:11" x14ac:dyDescent="0.25">
      <c r="A98" t="str">
        <f t="shared" si="5"/>
        <v>108</v>
      </c>
      <c r="B98" t="str">
        <f>"4"</f>
        <v>4</v>
      </c>
      <c r="C98" t="s">
        <v>106</v>
      </c>
      <c r="D98" t="str">
        <f t="shared" si="6"/>
        <v>2</v>
      </c>
      <c r="E98">
        <v>1280</v>
      </c>
      <c r="F98">
        <v>1950</v>
      </c>
      <c r="G98" t="s">
        <v>25</v>
      </c>
      <c r="H98" t="s">
        <v>11</v>
      </c>
      <c r="I98">
        <v>1</v>
      </c>
      <c r="J98" t="s">
        <v>19</v>
      </c>
      <c r="K98" t="s">
        <v>11</v>
      </c>
    </row>
    <row r="99" spans="1:11" x14ac:dyDescent="0.25">
      <c r="A99" t="str">
        <f t="shared" si="5"/>
        <v>108</v>
      </c>
      <c r="B99" t="str">
        <f>"5"</f>
        <v>5</v>
      </c>
      <c r="C99" t="s">
        <v>107</v>
      </c>
      <c r="D99" t="str">
        <f t="shared" si="6"/>
        <v>2</v>
      </c>
      <c r="E99">
        <v>978</v>
      </c>
      <c r="F99">
        <v>1965</v>
      </c>
      <c r="G99" t="s">
        <v>27</v>
      </c>
      <c r="H99" t="s">
        <v>11</v>
      </c>
      <c r="I99">
        <v>1</v>
      </c>
      <c r="J99" t="s">
        <v>19</v>
      </c>
      <c r="K99" t="s">
        <v>11</v>
      </c>
    </row>
    <row r="100" spans="1:11" x14ac:dyDescent="0.25">
      <c r="A100" t="str">
        <f t="shared" si="5"/>
        <v>108</v>
      </c>
      <c r="B100" t="str">
        <f>"6"</f>
        <v>6</v>
      </c>
      <c r="C100" t="s">
        <v>108</v>
      </c>
      <c r="D100" t="str">
        <f t="shared" si="6"/>
        <v>2</v>
      </c>
      <c r="E100">
        <v>1376</v>
      </c>
      <c r="F100">
        <v>1932</v>
      </c>
      <c r="G100" t="s">
        <v>29</v>
      </c>
      <c r="H100" t="s">
        <v>11</v>
      </c>
      <c r="I100">
        <v>1</v>
      </c>
      <c r="J100" t="s">
        <v>19</v>
      </c>
      <c r="K100" t="s">
        <v>11</v>
      </c>
    </row>
    <row r="101" spans="1:11" x14ac:dyDescent="0.25">
      <c r="A101" t="str">
        <f t="shared" si="5"/>
        <v>108</v>
      </c>
      <c r="B101" t="str">
        <f>"7"</f>
        <v>7</v>
      </c>
      <c r="C101" t="s">
        <v>109</v>
      </c>
      <c r="D101" t="str">
        <f t="shared" si="6"/>
        <v>2</v>
      </c>
      <c r="E101">
        <v>2596</v>
      </c>
      <c r="F101">
        <v>1952</v>
      </c>
      <c r="G101" t="s">
        <v>35</v>
      </c>
      <c r="H101" t="s">
        <v>11</v>
      </c>
      <c r="I101">
        <v>1</v>
      </c>
      <c r="J101" t="s">
        <v>19</v>
      </c>
      <c r="K101" t="s">
        <v>11</v>
      </c>
    </row>
    <row r="102" spans="1:11" x14ac:dyDescent="0.25">
      <c r="A102" t="str">
        <f t="shared" si="5"/>
        <v>108</v>
      </c>
      <c r="B102" t="str">
        <f>"8"</f>
        <v>8</v>
      </c>
      <c r="C102" t="s">
        <v>110</v>
      </c>
      <c r="D102" t="str">
        <f t="shared" si="6"/>
        <v>2</v>
      </c>
      <c r="E102">
        <v>2017</v>
      </c>
      <c r="F102">
        <v>1932</v>
      </c>
      <c r="G102" t="s">
        <v>49</v>
      </c>
      <c r="H102" t="s">
        <v>11</v>
      </c>
      <c r="I102">
        <v>1</v>
      </c>
      <c r="J102" t="s">
        <v>19</v>
      </c>
      <c r="K102" t="s">
        <v>11</v>
      </c>
    </row>
    <row r="103" spans="1:11" x14ac:dyDescent="0.25">
      <c r="A103" t="str">
        <f t="shared" si="5"/>
        <v>108</v>
      </c>
      <c r="B103" t="str">
        <f>"8.01"</f>
        <v>8.01</v>
      </c>
      <c r="C103" t="s">
        <v>111</v>
      </c>
      <c r="D103" t="str">
        <f t="shared" si="6"/>
        <v>2</v>
      </c>
      <c r="E103">
        <v>1804</v>
      </c>
      <c r="F103">
        <v>1978</v>
      </c>
      <c r="G103" t="s">
        <v>35</v>
      </c>
      <c r="H103" t="s">
        <v>11</v>
      </c>
      <c r="I103">
        <v>1</v>
      </c>
      <c r="J103" t="s">
        <v>19</v>
      </c>
      <c r="K103" t="s">
        <v>11</v>
      </c>
    </row>
    <row r="104" spans="1:11" x14ac:dyDescent="0.25">
      <c r="A104" t="str">
        <f t="shared" si="5"/>
        <v>108</v>
      </c>
      <c r="B104" t="str">
        <f>"9"</f>
        <v>9</v>
      </c>
      <c r="C104" t="s">
        <v>112</v>
      </c>
      <c r="D104" t="str">
        <f t="shared" si="6"/>
        <v>2</v>
      </c>
      <c r="E104">
        <v>1758</v>
      </c>
      <c r="F104">
        <v>1946</v>
      </c>
      <c r="G104" t="s">
        <v>75</v>
      </c>
      <c r="H104" t="s">
        <v>11</v>
      </c>
      <c r="I104">
        <v>1</v>
      </c>
      <c r="J104" t="s">
        <v>19</v>
      </c>
      <c r="K104" t="s">
        <v>11</v>
      </c>
    </row>
    <row r="105" spans="1:11" x14ac:dyDescent="0.25">
      <c r="A105" t="str">
        <f t="shared" si="5"/>
        <v>108</v>
      </c>
      <c r="B105" t="str">
        <f>"10"</f>
        <v>10</v>
      </c>
      <c r="C105" t="s">
        <v>113</v>
      </c>
      <c r="D105" t="str">
        <f t="shared" si="6"/>
        <v>2</v>
      </c>
      <c r="E105">
        <v>1719</v>
      </c>
      <c r="F105">
        <v>1944</v>
      </c>
      <c r="G105" t="s">
        <v>49</v>
      </c>
      <c r="H105" t="s">
        <v>11</v>
      </c>
      <c r="I105">
        <v>1</v>
      </c>
      <c r="J105" t="s">
        <v>19</v>
      </c>
      <c r="K105" t="s">
        <v>11</v>
      </c>
    </row>
    <row r="106" spans="1:11" x14ac:dyDescent="0.25">
      <c r="A106" t="str">
        <f t="shared" si="5"/>
        <v>108</v>
      </c>
      <c r="B106" t="str">
        <f>"11"</f>
        <v>11</v>
      </c>
      <c r="C106" t="s">
        <v>114</v>
      </c>
      <c r="D106" t="str">
        <f t="shared" si="6"/>
        <v>2</v>
      </c>
      <c r="E106">
        <v>2448</v>
      </c>
      <c r="F106">
        <v>2010</v>
      </c>
      <c r="G106" t="s">
        <v>78</v>
      </c>
      <c r="H106" t="s">
        <v>11</v>
      </c>
      <c r="I106">
        <v>1</v>
      </c>
      <c r="J106" t="s">
        <v>19</v>
      </c>
      <c r="K106" t="s">
        <v>11</v>
      </c>
    </row>
    <row r="107" spans="1:11" x14ac:dyDescent="0.25">
      <c r="A107" t="str">
        <f t="shared" si="5"/>
        <v>108</v>
      </c>
      <c r="B107" t="str">
        <f>"12"</f>
        <v>12</v>
      </c>
      <c r="C107" t="s">
        <v>115</v>
      </c>
      <c r="D107" t="str">
        <f t="shared" si="6"/>
        <v>2</v>
      </c>
      <c r="E107">
        <v>1430</v>
      </c>
      <c r="F107">
        <v>1925</v>
      </c>
      <c r="G107" t="s">
        <v>29</v>
      </c>
      <c r="H107" t="s">
        <v>11</v>
      </c>
      <c r="I107">
        <v>1</v>
      </c>
      <c r="J107" t="s">
        <v>19</v>
      </c>
      <c r="K107" t="s">
        <v>11</v>
      </c>
    </row>
    <row r="108" spans="1:11" x14ac:dyDescent="0.25">
      <c r="A108" t="str">
        <f t="shared" si="5"/>
        <v>108</v>
      </c>
      <c r="B108" t="str">
        <f>"13"</f>
        <v>13</v>
      </c>
      <c r="C108" t="s">
        <v>116</v>
      </c>
      <c r="D108" t="str">
        <f t="shared" si="6"/>
        <v>2</v>
      </c>
      <c r="E108">
        <v>1074</v>
      </c>
      <c r="F108">
        <v>1926</v>
      </c>
      <c r="G108" t="s">
        <v>29</v>
      </c>
      <c r="H108" t="s">
        <v>11</v>
      </c>
      <c r="I108">
        <v>1</v>
      </c>
      <c r="J108" t="s">
        <v>19</v>
      </c>
      <c r="K108" t="s">
        <v>11</v>
      </c>
    </row>
    <row r="109" spans="1:11" x14ac:dyDescent="0.25">
      <c r="A109" t="str">
        <f t="shared" si="5"/>
        <v>108</v>
      </c>
      <c r="B109" t="str">
        <f>"14"</f>
        <v>14</v>
      </c>
      <c r="C109" t="s">
        <v>117</v>
      </c>
      <c r="D109" t="str">
        <f t="shared" si="6"/>
        <v>2</v>
      </c>
      <c r="E109">
        <v>1412</v>
      </c>
      <c r="F109">
        <v>1925</v>
      </c>
      <c r="G109" t="s">
        <v>49</v>
      </c>
      <c r="H109" t="s">
        <v>11</v>
      </c>
      <c r="I109">
        <v>1</v>
      </c>
      <c r="J109" t="s">
        <v>19</v>
      </c>
      <c r="K109" t="s">
        <v>11</v>
      </c>
    </row>
    <row r="110" spans="1:11" x14ac:dyDescent="0.25">
      <c r="A110" t="str">
        <f t="shared" si="5"/>
        <v>108</v>
      </c>
      <c r="B110" t="str">
        <f>"15"</f>
        <v>15</v>
      </c>
      <c r="C110" t="s">
        <v>118</v>
      </c>
      <c r="D110" t="str">
        <f t="shared" si="6"/>
        <v>2</v>
      </c>
      <c r="E110">
        <v>1994</v>
      </c>
      <c r="F110">
        <v>1915</v>
      </c>
      <c r="G110" t="s">
        <v>119</v>
      </c>
      <c r="H110" t="s">
        <v>11</v>
      </c>
      <c r="I110">
        <v>2</v>
      </c>
      <c r="J110" t="s">
        <v>19</v>
      </c>
      <c r="K110" t="s">
        <v>11</v>
      </c>
    </row>
    <row r="111" spans="1:11" x14ac:dyDescent="0.25">
      <c r="A111" t="str">
        <f t="shared" si="5"/>
        <v>108</v>
      </c>
      <c r="B111" t="str">
        <f>"16"</f>
        <v>16</v>
      </c>
      <c r="C111" t="s">
        <v>120</v>
      </c>
      <c r="D111" t="str">
        <f t="shared" si="6"/>
        <v>2</v>
      </c>
      <c r="E111">
        <v>1814</v>
      </c>
      <c r="F111">
        <v>1958</v>
      </c>
      <c r="G111" t="s">
        <v>35</v>
      </c>
      <c r="H111" t="s">
        <v>11</v>
      </c>
      <c r="I111">
        <v>1</v>
      </c>
      <c r="J111" t="s">
        <v>19</v>
      </c>
      <c r="K111" t="s">
        <v>11</v>
      </c>
    </row>
    <row r="112" spans="1:11" x14ac:dyDescent="0.25">
      <c r="A112" t="str">
        <f t="shared" si="5"/>
        <v>108</v>
      </c>
      <c r="B112" t="str">
        <f>"17"</f>
        <v>17</v>
      </c>
      <c r="C112" t="s">
        <v>121</v>
      </c>
      <c r="D112" t="str">
        <f t="shared" si="6"/>
        <v>2</v>
      </c>
      <c r="E112">
        <v>1934</v>
      </c>
      <c r="F112">
        <v>1946</v>
      </c>
      <c r="G112" t="s">
        <v>119</v>
      </c>
      <c r="H112" t="s">
        <v>11</v>
      </c>
      <c r="I112">
        <v>2</v>
      </c>
      <c r="J112" t="s">
        <v>19</v>
      </c>
      <c r="K112" t="s">
        <v>11</v>
      </c>
    </row>
    <row r="113" spans="1:11" x14ac:dyDescent="0.25">
      <c r="A113" t="str">
        <f t="shared" si="5"/>
        <v>108</v>
      </c>
      <c r="B113" t="str">
        <f>"18"</f>
        <v>18</v>
      </c>
      <c r="C113" t="s">
        <v>122</v>
      </c>
      <c r="D113" t="str">
        <f t="shared" si="6"/>
        <v>2</v>
      </c>
      <c r="E113">
        <v>720</v>
      </c>
      <c r="F113">
        <v>1926</v>
      </c>
      <c r="G113" t="s">
        <v>123</v>
      </c>
      <c r="H113" t="s">
        <v>11</v>
      </c>
      <c r="I113">
        <v>1</v>
      </c>
      <c r="J113" t="s">
        <v>19</v>
      </c>
      <c r="K113" t="s">
        <v>11</v>
      </c>
    </row>
    <row r="114" spans="1:11" x14ac:dyDescent="0.25">
      <c r="A114" t="str">
        <f t="shared" ref="A114:A131" si="7">"109"</f>
        <v>109</v>
      </c>
      <c r="B114" t="str">
        <f>"1"</f>
        <v>1</v>
      </c>
      <c r="C114" t="s">
        <v>124</v>
      </c>
      <c r="D114" t="str">
        <f t="shared" si="6"/>
        <v>2</v>
      </c>
      <c r="E114">
        <v>2726</v>
      </c>
      <c r="F114">
        <v>1969</v>
      </c>
      <c r="G114" t="s">
        <v>125</v>
      </c>
      <c r="H114" t="s">
        <v>11</v>
      </c>
      <c r="I114">
        <v>2</v>
      </c>
      <c r="J114" t="s">
        <v>19</v>
      </c>
      <c r="K114" t="s">
        <v>11</v>
      </c>
    </row>
    <row r="115" spans="1:11" x14ac:dyDescent="0.25">
      <c r="A115" t="str">
        <f t="shared" si="7"/>
        <v>109</v>
      </c>
      <c r="B115" t="str">
        <f>"2"</f>
        <v>2</v>
      </c>
      <c r="C115" t="s">
        <v>126</v>
      </c>
      <c r="D115" t="str">
        <f t="shared" si="6"/>
        <v>2</v>
      </c>
      <c r="E115">
        <v>2028</v>
      </c>
      <c r="F115">
        <v>1939</v>
      </c>
      <c r="G115" t="s">
        <v>127</v>
      </c>
      <c r="H115" t="s">
        <v>11</v>
      </c>
      <c r="I115">
        <v>1</v>
      </c>
      <c r="J115" t="s">
        <v>19</v>
      </c>
      <c r="K115" t="s">
        <v>11</v>
      </c>
    </row>
    <row r="116" spans="1:11" x14ac:dyDescent="0.25">
      <c r="A116" t="str">
        <f t="shared" si="7"/>
        <v>109</v>
      </c>
      <c r="B116" t="str">
        <f>"3"</f>
        <v>3</v>
      </c>
      <c r="C116" t="s">
        <v>128</v>
      </c>
      <c r="D116" t="str">
        <f t="shared" si="6"/>
        <v>2</v>
      </c>
      <c r="E116">
        <v>1758</v>
      </c>
      <c r="F116">
        <v>1895</v>
      </c>
      <c r="G116" t="s">
        <v>29</v>
      </c>
      <c r="H116" t="s">
        <v>11</v>
      </c>
      <c r="I116">
        <v>1</v>
      </c>
      <c r="J116" t="s">
        <v>19</v>
      </c>
      <c r="K116" t="s">
        <v>11</v>
      </c>
    </row>
    <row r="117" spans="1:11" x14ac:dyDescent="0.25">
      <c r="A117" t="str">
        <f t="shared" si="7"/>
        <v>109</v>
      </c>
      <c r="B117" t="str">
        <f>"4"</f>
        <v>4</v>
      </c>
      <c r="C117" t="s">
        <v>129</v>
      </c>
      <c r="D117" t="str">
        <f t="shared" si="6"/>
        <v>2</v>
      </c>
      <c r="E117">
        <v>1491</v>
      </c>
      <c r="F117">
        <v>1905</v>
      </c>
      <c r="G117" t="s">
        <v>58</v>
      </c>
      <c r="H117" t="s">
        <v>11</v>
      </c>
      <c r="I117">
        <v>1</v>
      </c>
      <c r="J117" t="s">
        <v>19</v>
      </c>
      <c r="K117" t="s">
        <v>11</v>
      </c>
    </row>
    <row r="118" spans="1:11" x14ac:dyDescent="0.25">
      <c r="A118" t="str">
        <f t="shared" si="7"/>
        <v>109</v>
      </c>
      <c r="B118" t="str">
        <f>"5"</f>
        <v>5</v>
      </c>
      <c r="C118" t="s">
        <v>130</v>
      </c>
      <c r="D118" t="str">
        <f t="shared" si="6"/>
        <v>2</v>
      </c>
      <c r="E118">
        <v>1113</v>
      </c>
      <c r="F118">
        <v>1947</v>
      </c>
      <c r="G118" t="s">
        <v>131</v>
      </c>
      <c r="H118" t="s">
        <v>11</v>
      </c>
      <c r="I118">
        <v>1</v>
      </c>
      <c r="J118" t="s">
        <v>19</v>
      </c>
      <c r="K118" t="s">
        <v>11</v>
      </c>
    </row>
    <row r="119" spans="1:11" x14ac:dyDescent="0.25">
      <c r="A119" t="str">
        <f t="shared" si="7"/>
        <v>109</v>
      </c>
      <c r="B119" t="str">
        <f>"6"</f>
        <v>6</v>
      </c>
      <c r="C119" t="s">
        <v>132</v>
      </c>
      <c r="D119" t="str">
        <f t="shared" si="6"/>
        <v>2</v>
      </c>
      <c r="E119">
        <v>1440</v>
      </c>
      <c r="F119">
        <v>1947</v>
      </c>
      <c r="G119" t="s">
        <v>86</v>
      </c>
      <c r="H119" t="s">
        <v>11</v>
      </c>
      <c r="I119">
        <v>1</v>
      </c>
      <c r="J119" t="s">
        <v>19</v>
      </c>
      <c r="K119" t="s">
        <v>11</v>
      </c>
    </row>
    <row r="120" spans="1:11" x14ac:dyDescent="0.25">
      <c r="A120" t="str">
        <f t="shared" si="7"/>
        <v>109</v>
      </c>
      <c r="B120" t="str">
        <f>"7"</f>
        <v>7</v>
      </c>
      <c r="C120" t="s">
        <v>133</v>
      </c>
      <c r="D120" t="str">
        <f t="shared" si="6"/>
        <v>2</v>
      </c>
      <c r="E120">
        <v>1392</v>
      </c>
      <c r="F120">
        <v>1948</v>
      </c>
      <c r="G120" t="s">
        <v>86</v>
      </c>
      <c r="H120" t="s">
        <v>11</v>
      </c>
      <c r="I120">
        <v>1</v>
      </c>
      <c r="J120" t="s">
        <v>19</v>
      </c>
      <c r="K120" t="s">
        <v>11</v>
      </c>
    </row>
    <row r="121" spans="1:11" x14ac:dyDescent="0.25">
      <c r="A121" t="str">
        <f t="shared" si="7"/>
        <v>109</v>
      </c>
      <c r="B121" t="str">
        <f>"8"</f>
        <v>8</v>
      </c>
      <c r="C121" t="s">
        <v>134</v>
      </c>
      <c r="D121" t="str">
        <f t="shared" si="6"/>
        <v>2</v>
      </c>
      <c r="E121">
        <v>1597</v>
      </c>
      <c r="F121">
        <v>1965</v>
      </c>
      <c r="G121" t="s">
        <v>135</v>
      </c>
      <c r="H121" t="s">
        <v>11</v>
      </c>
      <c r="I121">
        <v>1</v>
      </c>
      <c r="J121" t="s">
        <v>19</v>
      </c>
      <c r="K121" t="s">
        <v>11</v>
      </c>
    </row>
    <row r="122" spans="1:11" x14ac:dyDescent="0.25">
      <c r="A122" t="str">
        <f t="shared" si="7"/>
        <v>109</v>
      </c>
      <c r="B122" t="str">
        <f>"9"</f>
        <v>9</v>
      </c>
      <c r="C122" t="s">
        <v>136</v>
      </c>
      <c r="D122" t="str">
        <f t="shared" si="6"/>
        <v>2</v>
      </c>
      <c r="E122">
        <v>1898</v>
      </c>
      <c r="F122">
        <v>1950</v>
      </c>
      <c r="G122" t="s">
        <v>137</v>
      </c>
      <c r="H122" t="s">
        <v>11</v>
      </c>
      <c r="I122">
        <v>2</v>
      </c>
      <c r="J122" t="s">
        <v>19</v>
      </c>
      <c r="K122" t="s">
        <v>11</v>
      </c>
    </row>
    <row r="123" spans="1:11" x14ac:dyDescent="0.25">
      <c r="A123" t="str">
        <f t="shared" si="7"/>
        <v>109</v>
      </c>
      <c r="B123" t="str">
        <f>"10"</f>
        <v>10</v>
      </c>
      <c r="C123" t="s">
        <v>138</v>
      </c>
      <c r="D123" t="str">
        <f t="shared" si="6"/>
        <v>2</v>
      </c>
      <c r="E123">
        <v>1387</v>
      </c>
      <c r="F123">
        <v>1945</v>
      </c>
      <c r="G123" t="s">
        <v>139</v>
      </c>
      <c r="H123" t="s">
        <v>11</v>
      </c>
      <c r="I123">
        <v>1</v>
      </c>
      <c r="J123" t="s">
        <v>19</v>
      </c>
      <c r="K123" t="s">
        <v>11</v>
      </c>
    </row>
    <row r="124" spans="1:11" x14ac:dyDescent="0.25">
      <c r="A124" t="str">
        <f t="shared" si="7"/>
        <v>109</v>
      </c>
      <c r="B124" t="str">
        <f>"11"</f>
        <v>11</v>
      </c>
      <c r="C124" t="s">
        <v>140</v>
      </c>
      <c r="D124" t="str">
        <f t="shared" si="6"/>
        <v>2</v>
      </c>
      <c r="E124">
        <v>1776</v>
      </c>
      <c r="F124">
        <v>1953</v>
      </c>
      <c r="G124" t="s">
        <v>75</v>
      </c>
      <c r="H124" t="s">
        <v>11</v>
      </c>
      <c r="I124">
        <v>1</v>
      </c>
      <c r="J124" t="s">
        <v>19</v>
      </c>
      <c r="K124" t="s">
        <v>11</v>
      </c>
    </row>
    <row r="125" spans="1:11" x14ac:dyDescent="0.25">
      <c r="A125" t="str">
        <f t="shared" si="7"/>
        <v>109</v>
      </c>
      <c r="B125" t="str">
        <f>"12"</f>
        <v>12</v>
      </c>
      <c r="C125" t="s">
        <v>141</v>
      </c>
      <c r="D125" t="str">
        <f t="shared" si="6"/>
        <v>2</v>
      </c>
      <c r="E125">
        <v>1849</v>
      </c>
      <c r="F125">
        <v>1951</v>
      </c>
      <c r="G125" t="s">
        <v>131</v>
      </c>
      <c r="H125" t="s">
        <v>11</v>
      </c>
      <c r="I125">
        <v>1</v>
      </c>
      <c r="J125" t="s">
        <v>19</v>
      </c>
      <c r="K125" t="s">
        <v>11</v>
      </c>
    </row>
    <row r="126" spans="1:11" x14ac:dyDescent="0.25">
      <c r="A126" t="str">
        <f t="shared" si="7"/>
        <v>109</v>
      </c>
      <c r="B126" t="str">
        <f>"13"</f>
        <v>13</v>
      </c>
      <c r="C126" t="s">
        <v>142</v>
      </c>
      <c r="D126" t="str">
        <f t="shared" si="6"/>
        <v>2</v>
      </c>
      <c r="E126">
        <v>1576</v>
      </c>
      <c r="F126">
        <v>1950</v>
      </c>
      <c r="G126" t="s">
        <v>75</v>
      </c>
      <c r="H126" t="s">
        <v>11</v>
      </c>
      <c r="I126">
        <v>1</v>
      </c>
      <c r="J126" t="s">
        <v>19</v>
      </c>
      <c r="K126" t="s">
        <v>11</v>
      </c>
    </row>
    <row r="127" spans="1:11" x14ac:dyDescent="0.25">
      <c r="A127" t="str">
        <f t="shared" si="7"/>
        <v>109</v>
      </c>
      <c r="B127" t="str">
        <f>"14"</f>
        <v>14</v>
      </c>
      <c r="C127" t="s">
        <v>143</v>
      </c>
      <c r="D127" t="str">
        <f t="shared" si="6"/>
        <v>2</v>
      </c>
      <c r="E127">
        <v>1413</v>
      </c>
      <c r="F127">
        <v>1952</v>
      </c>
      <c r="G127" t="s">
        <v>29</v>
      </c>
      <c r="H127" t="s">
        <v>11</v>
      </c>
      <c r="I127">
        <v>1</v>
      </c>
      <c r="J127" t="s">
        <v>19</v>
      </c>
      <c r="K127" t="s">
        <v>11</v>
      </c>
    </row>
    <row r="128" spans="1:11" x14ac:dyDescent="0.25">
      <c r="A128" t="str">
        <f t="shared" si="7"/>
        <v>109</v>
      </c>
      <c r="B128" t="str">
        <f>"15"</f>
        <v>15</v>
      </c>
      <c r="C128" t="s">
        <v>144</v>
      </c>
      <c r="D128" t="str">
        <f t="shared" si="6"/>
        <v>2</v>
      </c>
      <c r="E128">
        <v>1414</v>
      </c>
      <c r="F128">
        <v>1950</v>
      </c>
      <c r="G128" t="s">
        <v>49</v>
      </c>
      <c r="H128" t="s">
        <v>11</v>
      </c>
      <c r="I128">
        <v>1</v>
      </c>
      <c r="J128" t="s">
        <v>19</v>
      </c>
      <c r="K128" t="s">
        <v>11</v>
      </c>
    </row>
    <row r="129" spans="1:11" x14ac:dyDescent="0.25">
      <c r="A129" t="str">
        <f t="shared" si="7"/>
        <v>109</v>
      </c>
      <c r="B129" t="str">
        <f>"16"</f>
        <v>16</v>
      </c>
      <c r="C129" t="s">
        <v>145</v>
      </c>
      <c r="D129" t="str">
        <f t="shared" si="6"/>
        <v>2</v>
      </c>
      <c r="E129">
        <v>1433</v>
      </c>
      <c r="F129">
        <v>1947</v>
      </c>
      <c r="G129" t="s">
        <v>29</v>
      </c>
      <c r="H129" t="s">
        <v>11</v>
      </c>
      <c r="I129">
        <v>1</v>
      </c>
      <c r="J129" t="s">
        <v>19</v>
      </c>
      <c r="K129" t="s">
        <v>11</v>
      </c>
    </row>
    <row r="130" spans="1:11" x14ac:dyDescent="0.25">
      <c r="A130" t="str">
        <f t="shared" si="7"/>
        <v>109</v>
      </c>
      <c r="B130" t="str">
        <f>"17.01"</f>
        <v>17.01</v>
      </c>
      <c r="C130" t="s">
        <v>146</v>
      </c>
      <c r="D130" t="str">
        <f t="shared" si="6"/>
        <v>2</v>
      </c>
      <c r="E130">
        <v>1156</v>
      </c>
      <c r="F130">
        <v>1926</v>
      </c>
      <c r="G130" t="s">
        <v>29</v>
      </c>
      <c r="H130" t="s">
        <v>11</v>
      </c>
      <c r="I130">
        <v>1</v>
      </c>
      <c r="J130" t="s">
        <v>19</v>
      </c>
      <c r="K130" t="s">
        <v>11</v>
      </c>
    </row>
    <row r="131" spans="1:11" x14ac:dyDescent="0.25">
      <c r="A131" t="str">
        <f t="shared" si="7"/>
        <v>109</v>
      </c>
      <c r="B131" t="str">
        <f>"17.02"</f>
        <v>17.02</v>
      </c>
      <c r="C131" t="s">
        <v>147</v>
      </c>
      <c r="D131" t="str">
        <f t="shared" si="6"/>
        <v>2</v>
      </c>
      <c r="E131">
        <v>1774</v>
      </c>
      <c r="F131">
        <v>1984</v>
      </c>
      <c r="G131" t="s">
        <v>35</v>
      </c>
      <c r="H131" t="s">
        <v>11</v>
      </c>
      <c r="I131">
        <v>1</v>
      </c>
      <c r="J131" t="s">
        <v>19</v>
      </c>
      <c r="K131" t="s">
        <v>11</v>
      </c>
    </row>
    <row r="132" spans="1:11" x14ac:dyDescent="0.25">
      <c r="A132" t="str">
        <f t="shared" ref="A132:A149" si="8">"110"</f>
        <v>110</v>
      </c>
      <c r="B132" t="str">
        <f>"1"</f>
        <v>1</v>
      </c>
      <c r="C132" t="s">
        <v>148</v>
      </c>
      <c r="D132" t="str">
        <f t="shared" si="6"/>
        <v>2</v>
      </c>
      <c r="E132">
        <v>1628</v>
      </c>
      <c r="F132">
        <v>1920</v>
      </c>
      <c r="G132" t="s">
        <v>49</v>
      </c>
      <c r="H132" t="s">
        <v>11</v>
      </c>
      <c r="I132">
        <v>1</v>
      </c>
      <c r="J132" t="s">
        <v>19</v>
      </c>
      <c r="K132" t="s">
        <v>11</v>
      </c>
    </row>
    <row r="133" spans="1:11" x14ac:dyDescent="0.25">
      <c r="A133" t="str">
        <f t="shared" si="8"/>
        <v>110</v>
      </c>
      <c r="B133" t="str">
        <f>"2"</f>
        <v>2</v>
      </c>
      <c r="C133" t="s">
        <v>149</v>
      </c>
      <c r="D133" t="str">
        <f t="shared" si="6"/>
        <v>2</v>
      </c>
      <c r="E133">
        <v>1638</v>
      </c>
      <c r="F133">
        <v>1922</v>
      </c>
      <c r="G133" t="s">
        <v>35</v>
      </c>
      <c r="H133" t="s">
        <v>11</v>
      </c>
      <c r="I133">
        <v>1</v>
      </c>
      <c r="J133" t="s">
        <v>19</v>
      </c>
      <c r="K133" t="s">
        <v>11</v>
      </c>
    </row>
    <row r="134" spans="1:11" x14ac:dyDescent="0.25">
      <c r="A134" t="str">
        <f t="shared" si="8"/>
        <v>110</v>
      </c>
      <c r="B134" t="str">
        <f>"3"</f>
        <v>3</v>
      </c>
      <c r="C134" t="s">
        <v>150</v>
      </c>
      <c r="D134" t="str">
        <f t="shared" si="6"/>
        <v>2</v>
      </c>
      <c r="E134">
        <v>1438</v>
      </c>
      <c r="F134">
        <v>1955</v>
      </c>
      <c r="G134" t="s">
        <v>49</v>
      </c>
      <c r="H134" t="s">
        <v>11</v>
      </c>
      <c r="I134">
        <v>1</v>
      </c>
      <c r="J134" t="s">
        <v>19</v>
      </c>
      <c r="K134" t="s">
        <v>11</v>
      </c>
    </row>
    <row r="135" spans="1:11" x14ac:dyDescent="0.25">
      <c r="A135" t="str">
        <f t="shared" si="8"/>
        <v>110</v>
      </c>
      <c r="B135" t="str">
        <f>"4"</f>
        <v>4</v>
      </c>
      <c r="C135" t="s">
        <v>151</v>
      </c>
      <c r="D135" t="str">
        <f t="shared" si="6"/>
        <v>2</v>
      </c>
      <c r="E135">
        <v>1938</v>
      </c>
      <c r="F135">
        <v>1955</v>
      </c>
      <c r="G135" t="s">
        <v>35</v>
      </c>
      <c r="H135" t="s">
        <v>11</v>
      </c>
      <c r="I135">
        <v>1</v>
      </c>
      <c r="J135" t="s">
        <v>19</v>
      </c>
      <c r="K135" t="s">
        <v>11</v>
      </c>
    </row>
    <row r="136" spans="1:11" x14ac:dyDescent="0.25">
      <c r="A136" t="str">
        <f t="shared" si="8"/>
        <v>110</v>
      </c>
      <c r="B136" t="str">
        <f>"5"</f>
        <v>5</v>
      </c>
      <c r="C136" t="s">
        <v>152</v>
      </c>
      <c r="D136" t="str">
        <f t="shared" si="6"/>
        <v>2</v>
      </c>
      <c r="E136">
        <v>1595</v>
      </c>
      <c r="F136">
        <v>1950</v>
      </c>
      <c r="G136" t="s">
        <v>29</v>
      </c>
      <c r="H136" t="s">
        <v>11</v>
      </c>
      <c r="I136">
        <v>1</v>
      </c>
      <c r="J136" t="s">
        <v>19</v>
      </c>
      <c r="K136" t="s">
        <v>11</v>
      </c>
    </row>
    <row r="137" spans="1:11" x14ac:dyDescent="0.25">
      <c r="A137" t="str">
        <f t="shared" si="8"/>
        <v>110</v>
      </c>
      <c r="B137" t="str">
        <f>"6"</f>
        <v>6</v>
      </c>
      <c r="C137" t="s">
        <v>153</v>
      </c>
      <c r="D137" t="str">
        <f t="shared" si="6"/>
        <v>2</v>
      </c>
      <c r="E137">
        <v>1627</v>
      </c>
      <c r="F137">
        <v>1948</v>
      </c>
      <c r="G137" t="s">
        <v>29</v>
      </c>
      <c r="H137" t="s">
        <v>11</v>
      </c>
      <c r="I137">
        <v>1</v>
      </c>
      <c r="J137" t="s">
        <v>19</v>
      </c>
      <c r="K137" t="s">
        <v>11</v>
      </c>
    </row>
    <row r="138" spans="1:11" x14ac:dyDescent="0.25">
      <c r="A138" t="str">
        <f t="shared" si="8"/>
        <v>110</v>
      </c>
      <c r="B138" t="str">
        <f>"7"</f>
        <v>7</v>
      </c>
      <c r="C138" t="s">
        <v>154</v>
      </c>
      <c r="D138" t="str">
        <f t="shared" si="6"/>
        <v>2</v>
      </c>
      <c r="E138">
        <v>2464</v>
      </c>
      <c r="F138">
        <v>1947</v>
      </c>
      <c r="G138" t="s">
        <v>86</v>
      </c>
      <c r="H138" t="s">
        <v>11</v>
      </c>
      <c r="I138">
        <v>1</v>
      </c>
      <c r="J138" t="s">
        <v>19</v>
      </c>
      <c r="K138" t="s">
        <v>11</v>
      </c>
    </row>
    <row r="139" spans="1:11" x14ac:dyDescent="0.25">
      <c r="A139" t="str">
        <f t="shared" si="8"/>
        <v>110</v>
      </c>
      <c r="B139" t="str">
        <f>"8"</f>
        <v>8</v>
      </c>
      <c r="C139" t="s">
        <v>155</v>
      </c>
      <c r="D139" t="str">
        <f t="shared" si="6"/>
        <v>2</v>
      </c>
      <c r="E139">
        <v>1305</v>
      </c>
      <c r="F139">
        <v>1947</v>
      </c>
      <c r="G139" t="s">
        <v>58</v>
      </c>
      <c r="H139" t="s">
        <v>11</v>
      </c>
      <c r="I139">
        <v>1</v>
      </c>
      <c r="J139" t="s">
        <v>19</v>
      </c>
      <c r="K139" t="s">
        <v>11</v>
      </c>
    </row>
    <row r="140" spans="1:11" x14ac:dyDescent="0.25">
      <c r="A140" t="str">
        <f t="shared" si="8"/>
        <v>110</v>
      </c>
      <c r="B140" t="str">
        <f>"9"</f>
        <v>9</v>
      </c>
      <c r="C140" t="s">
        <v>156</v>
      </c>
      <c r="D140" t="str">
        <f t="shared" si="6"/>
        <v>2</v>
      </c>
      <c r="E140">
        <v>1392</v>
      </c>
      <c r="F140">
        <v>1949</v>
      </c>
      <c r="G140" t="s">
        <v>157</v>
      </c>
      <c r="H140" t="s">
        <v>11</v>
      </c>
      <c r="I140">
        <v>1</v>
      </c>
      <c r="J140" t="s">
        <v>19</v>
      </c>
      <c r="K140" t="s">
        <v>11</v>
      </c>
    </row>
    <row r="141" spans="1:11" x14ac:dyDescent="0.25">
      <c r="A141" t="str">
        <f t="shared" si="8"/>
        <v>110</v>
      </c>
      <c r="B141" t="str">
        <f>"10"</f>
        <v>10</v>
      </c>
      <c r="C141" t="s">
        <v>158</v>
      </c>
      <c r="D141" t="str">
        <f t="shared" si="6"/>
        <v>2</v>
      </c>
      <c r="E141">
        <v>1392</v>
      </c>
      <c r="F141">
        <v>1950</v>
      </c>
      <c r="G141" t="s">
        <v>86</v>
      </c>
      <c r="H141" t="s">
        <v>11</v>
      </c>
      <c r="I141">
        <v>1</v>
      </c>
      <c r="J141" t="s">
        <v>19</v>
      </c>
      <c r="K141" t="s">
        <v>11</v>
      </c>
    </row>
    <row r="142" spans="1:11" x14ac:dyDescent="0.25">
      <c r="A142" t="str">
        <f t="shared" si="8"/>
        <v>110</v>
      </c>
      <c r="B142" t="str">
        <f>"11"</f>
        <v>11</v>
      </c>
      <c r="C142" t="s">
        <v>159</v>
      </c>
      <c r="D142" t="str">
        <f t="shared" si="6"/>
        <v>2</v>
      </c>
      <c r="E142">
        <v>1380</v>
      </c>
      <c r="F142">
        <v>1940</v>
      </c>
      <c r="G142" t="s">
        <v>29</v>
      </c>
      <c r="H142" t="s">
        <v>11</v>
      </c>
      <c r="I142">
        <v>1</v>
      </c>
      <c r="J142" t="s">
        <v>19</v>
      </c>
      <c r="K142" t="s">
        <v>11</v>
      </c>
    </row>
    <row r="143" spans="1:11" x14ac:dyDescent="0.25">
      <c r="A143" t="str">
        <f t="shared" si="8"/>
        <v>110</v>
      </c>
      <c r="B143" t="str">
        <f>"12"</f>
        <v>12</v>
      </c>
      <c r="C143" t="s">
        <v>160</v>
      </c>
      <c r="D143" t="str">
        <f t="shared" si="6"/>
        <v>2</v>
      </c>
      <c r="E143">
        <v>1627</v>
      </c>
      <c r="F143">
        <v>1950</v>
      </c>
      <c r="G143" t="s">
        <v>161</v>
      </c>
      <c r="H143" t="s">
        <v>11</v>
      </c>
      <c r="I143">
        <v>1</v>
      </c>
      <c r="J143" t="s">
        <v>19</v>
      </c>
      <c r="K143" t="s">
        <v>11</v>
      </c>
    </row>
    <row r="144" spans="1:11" x14ac:dyDescent="0.25">
      <c r="A144" t="str">
        <f t="shared" si="8"/>
        <v>110</v>
      </c>
      <c r="B144" t="str">
        <f>"13"</f>
        <v>13</v>
      </c>
      <c r="C144" t="s">
        <v>162</v>
      </c>
      <c r="D144" t="str">
        <f t="shared" si="6"/>
        <v>2</v>
      </c>
      <c r="E144">
        <v>1392</v>
      </c>
      <c r="F144">
        <v>1952</v>
      </c>
      <c r="G144" t="s">
        <v>29</v>
      </c>
      <c r="H144" t="s">
        <v>11</v>
      </c>
      <c r="I144">
        <v>1</v>
      </c>
      <c r="J144" t="s">
        <v>19</v>
      </c>
      <c r="K144" t="s">
        <v>11</v>
      </c>
    </row>
    <row r="145" spans="1:11" x14ac:dyDescent="0.25">
      <c r="A145" t="str">
        <f t="shared" si="8"/>
        <v>110</v>
      </c>
      <c r="B145" t="str">
        <f>"14"</f>
        <v>14</v>
      </c>
      <c r="C145" t="s">
        <v>163</v>
      </c>
      <c r="D145" t="str">
        <f t="shared" si="6"/>
        <v>2</v>
      </c>
      <c r="E145">
        <v>1166</v>
      </c>
      <c r="F145">
        <v>1946</v>
      </c>
      <c r="G145" t="s">
        <v>25</v>
      </c>
      <c r="H145" t="s">
        <v>11</v>
      </c>
      <c r="I145">
        <v>1</v>
      </c>
      <c r="J145" t="s">
        <v>19</v>
      </c>
      <c r="K145" t="s">
        <v>11</v>
      </c>
    </row>
    <row r="146" spans="1:11" x14ac:dyDescent="0.25">
      <c r="A146" t="str">
        <f t="shared" si="8"/>
        <v>110</v>
      </c>
      <c r="B146" t="str">
        <f>"15"</f>
        <v>15</v>
      </c>
      <c r="C146" t="s">
        <v>164</v>
      </c>
      <c r="D146" t="str">
        <f t="shared" si="6"/>
        <v>2</v>
      </c>
      <c r="E146">
        <v>1166</v>
      </c>
      <c r="F146">
        <v>1946</v>
      </c>
      <c r="G146" t="s">
        <v>25</v>
      </c>
      <c r="H146" t="s">
        <v>11</v>
      </c>
      <c r="I146">
        <v>1</v>
      </c>
      <c r="J146" t="s">
        <v>19</v>
      </c>
      <c r="K146" t="s">
        <v>11</v>
      </c>
    </row>
    <row r="147" spans="1:11" x14ac:dyDescent="0.25">
      <c r="A147" t="str">
        <f t="shared" si="8"/>
        <v>110</v>
      </c>
      <c r="B147" t="str">
        <f>"16"</f>
        <v>16</v>
      </c>
      <c r="C147" t="s">
        <v>165</v>
      </c>
      <c r="D147" t="str">
        <f t="shared" si="6"/>
        <v>2</v>
      </c>
      <c r="E147">
        <v>1126</v>
      </c>
      <c r="F147">
        <v>1952</v>
      </c>
      <c r="G147" t="s">
        <v>35</v>
      </c>
      <c r="H147" t="s">
        <v>11</v>
      </c>
      <c r="I147">
        <v>1</v>
      </c>
      <c r="J147" t="s">
        <v>19</v>
      </c>
      <c r="K147" t="s">
        <v>11</v>
      </c>
    </row>
    <row r="148" spans="1:11" x14ac:dyDescent="0.25">
      <c r="A148" t="str">
        <f t="shared" si="8"/>
        <v>110</v>
      </c>
      <c r="B148" t="str">
        <f>"17"</f>
        <v>17</v>
      </c>
      <c r="C148" t="s">
        <v>166</v>
      </c>
      <c r="D148" t="str">
        <f t="shared" si="6"/>
        <v>2</v>
      </c>
      <c r="E148">
        <v>1894</v>
      </c>
      <c r="F148">
        <v>1950</v>
      </c>
      <c r="G148" t="s">
        <v>119</v>
      </c>
      <c r="H148" t="s">
        <v>11</v>
      </c>
      <c r="I148">
        <v>2</v>
      </c>
      <c r="J148" t="s">
        <v>19</v>
      </c>
      <c r="K148" t="s">
        <v>11</v>
      </c>
    </row>
    <row r="149" spans="1:11" x14ac:dyDescent="0.25">
      <c r="A149" t="str">
        <f t="shared" si="8"/>
        <v>110</v>
      </c>
      <c r="B149" t="str">
        <f>"18"</f>
        <v>18</v>
      </c>
      <c r="C149" t="s">
        <v>167</v>
      </c>
      <c r="D149" t="str">
        <f t="shared" si="6"/>
        <v>2</v>
      </c>
      <c r="E149">
        <v>1382</v>
      </c>
      <c r="F149">
        <v>1969</v>
      </c>
      <c r="G149" t="s">
        <v>25</v>
      </c>
      <c r="H149" t="s">
        <v>11</v>
      </c>
      <c r="I149">
        <v>1</v>
      </c>
      <c r="J149" t="s">
        <v>19</v>
      </c>
      <c r="K149" t="s">
        <v>11</v>
      </c>
    </row>
    <row r="150" spans="1:11" x14ac:dyDescent="0.25">
      <c r="A150" t="str">
        <f t="shared" ref="A150:A163" si="9">"111"</f>
        <v>111</v>
      </c>
      <c r="B150" t="str">
        <f>"1"</f>
        <v>1</v>
      </c>
      <c r="C150" t="s">
        <v>168</v>
      </c>
      <c r="D150" t="str">
        <f t="shared" si="6"/>
        <v>2</v>
      </c>
      <c r="E150">
        <v>1267</v>
      </c>
      <c r="F150">
        <v>1950</v>
      </c>
      <c r="G150" t="s">
        <v>29</v>
      </c>
      <c r="H150" t="s">
        <v>11</v>
      </c>
      <c r="I150">
        <v>1</v>
      </c>
      <c r="J150" t="s">
        <v>19</v>
      </c>
      <c r="K150" t="s">
        <v>11</v>
      </c>
    </row>
    <row r="151" spans="1:11" x14ac:dyDescent="0.25">
      <c r="A151" t="str">
        <f t="shared" si="9"/>
        <v>111</v>
      </c>
      <c r="B151" t="str">
        <f>"2"</f>
        <v>2</v>
      </c>
      <c r="C151" t="s">
        <v>169</v>
      </c>
      <c r="D151" t="str">
        <f t="shared" si="6"/>
        <v>2</v>
      </c>
      <c r="E151">
        <v>1267</v>
      </c>
      <c r="F151">
        <v>1952</v>
      </c>
      <c r="G151" t="s">
        <v>25</v>
      </c>
      <c r="H151" t="s">
        <v>11</v>
      </c>
      <c r="I151">
        <v>1</v>
      </c>
      <c r="J151" t="s">
        <v>19</v>
      </c>
      <c r="K151" t="s">
        <v>11</v>
      </c>
    </row>
    <row r="152" spans="1:11" x14ac:dyDescent="0.25">
      <c r="A152" t="str">
        <f t="shared" si="9"/>
        <v>111</v>
      </c>
      <c r="B152" t="str">
        <f>"4"</f>
        <v>4</v>
      </c>
      <c r="C152" t="s">
        <v>170</v>
      </c>
      <c r="D152" t="str">
        <f t="shared" si="6"/>
        <v>2</v>
      </c>
      <c r="E152">
        <v>1388</v>
      </c>
      <c r="F152">
        <v>1940</v>
      </c>
      <c r="G152" t="s">
        <v>35</v>
      </c>
      <c r="H152">
        <v>5</v>
      </c>
      <c r="I152">
        <v>1</v>
      </c>
      <c r="J152" t="s">
        <v>19</v>
      </c>
      <c r="K152" t="s">
        <v>11</v>
      </c>
    </row>
    <row r="153" spans="1:11" x14ac:dyDescent="0.25">
      <c r="A153" t="str">
        <f t="shared" si="9"/>
        <v>111</v>
      </c>
      <c r="B153" t="str">
        <f>"6"</f>
        <v>6</v>
      </c>
      <c r="C153" t="s">
        <v>171</v>
      </c>
      <c r="D153" t="str">
        <f t="shared" si="6"/>
        <v>2</v>
      </c>
      <c r="E153">
        <v>3113</v>
      </c>
      <c r="F153">
        <v>1955</v>
      </c>
      <c r="G153" t="s">
        <v>172</v>
      </c>
      <c r="H153">
        <v>7</v>
      </c>
      <c r="I153">
        <v>1</v>
      </c>
      <c r="J153" t="s">
        <v>19</v>
      </c>
      <c r="K153" t="s">
        <v>11</v>
      </c>
    </row>
    <row r="154" spans="1:11" x14ac:dyDescent="0.25">
      <c r="A154" t="str">
        <f t="shared" si="9"/>
        <v>111</v>
      </c>
      <c r="B154" t="str">
        <f>"8"</f>
        <v>8</v>
      </c>
      <c r="C154" t="s">
        <v>173</v>
      </c>
      <c r="D154" t="str">
        <f t="shared" si="6"/>
        <v>2</v>
      </c>
      <c r="E154">
        <v>1681</v>
      </c>
      <c r="F154">
        <v>1940</v>
      </c>
      <c r="G154" t="s">
        <v>35</v>
      </c>
      <c r="H154" t="s">
        <v>11</v>
      </c>
      <c r="I154">
        <v>1</v>
      </c>
      <c r="J154" t="s">
        <v>19</v>
      </c>
      <c r="K154" t="s">
        <v>11</v>
      </c>
    </row>
    <row r="155" spans="1:11" x14ac:dyDescent="0.25">
      <c r="A155" t="str">
        <f t="shared" si="9"/>
        <v>111</v>
      </c>
      <c r="B155" t="str">
        <f>"9"</f>
        <v>9</v>
      </c>
      <c r="C155" t="s">
        <v>174</v>
      </c>
      <c r="D155" t="str">
        <f t="shared" si="6"/>
        <v>2</v>
      </c>
      <c r="E155">
        <v>1382</v>
      </c>
      <c r="F155">
        <v>1953</v>
      </c>
      <c r="G155" t="s">
        <v>35</v>
      </c>
      <c r="H155" t="s">
        <v>11</v>
      </c>
      <c r="I155">
        <v>1</v>
      </c>
      <c r="J155" t="s">
        <v>19</v>
      </c>
      <c r="K155" t="s">
        <v>11</v>
      </c>
    </row>
    <row r="156" spans="1:11" x14ac:dyDescent="0.25">
      <c r="A156" t="str">
        <f t="shared" si="9"/>
        <v>111</v>
      </c>
      <c r="B156" t="str">
        <f>"10"</f>
        <v>10</v>
      </c>
      <c r="C156" t="s">
        <v>175</v>
      </c>
      <c r="D156" t="str">
        <f t="shared" si="6"/>
        <v>2</v>
      </c>
      <c r="E156">
        <v>1331</v>
      </c>
      <c r="F156">
        <v>1953</v>
      </c>
      <c r="G156" t="s">
        <v>35</v>
      </c>
      <c r="H156" t="s">
        <v>11</v>
      </c>
      <c r="I156">
        <v>1</v>
      </c>
      <c r="J156" t="s">
        <v>19</v>
      </c>
      <c r="K156" t="s">
        <v>11</v>
      </c>
    </row>
    <row r="157" spans="1:11" x14ac:dyDescent="0.25">
      <c r="A157" t="str">
        <f t="shared" si="9"/>
        <v>111</v>
      </c>
      <c r="B157" t="str">
        <f>"11"</f>
        <v>11</v>
      </c>
      <c r="C157" t="s">
        <v>176</v>
      </c>
      <c r="D157" t="str">
        <f t="shared" si="6"/>
        <v>2</v>
      </c>
      <c r="E157">
        <v>1435</v>
      </c>
      <c r="F157">
        <v>1940</v>
      </c>
      <c r="G157" t="s">
        <v>31</v>
      </c>
      <c r="H157" t="s">
        <v>11</v>
      </c>
      <c r="I157">
        <v>2</v>
      </c>
      <c r="J157" t="s">
        <v>19</v>
      </c>
      <c r="K157" t="s">
        <v>11</v>
      </c>
    </row>
    <row r="158" spans="1:11" x14ac:dyDescent="0.25">
      <c r="A158" t="str">
        <f t="shared" si="9"/>
        <v>111</v>
      </c>
      <c r="B158" t="str">
        <f>"12"</f>
        <v>12</v>
      </c>
      <c r="C158" t="s">
        <v>177</v>
      </c>
      <c r="D158" t="str">
        <f t="shared" si="6"/>
        <v>2</v>
      </c>
      <c r="E158">
        <v>1834</v>
      </c>
      <c r="F158">
        <v>1955</v>
      </c>
      <c r="G158" t="s">
        <v>27</v>
      </c>
      <c r="H158" t="s">
        <v>11</v>
      </c>
      <c r="I158">
        <v>1</v>
      </c>
      <c r="J158" t="s">
        <v>19</v>
      </c>
      <c r="K158" t="s">
        <v>11</v>
      </c>
    </row>
    <row r="159" spans="1:11" x14ac:dyDescent="0.25">
      <c r="A159" t="str">
        <f t="shared" si="9"/>
        <v>111</v>
      </c>
      <c r="B159" t="str">
        <f>"13"</f>
        <v>13</v>
      </c>
      <c r="C159" t="s">
        <v>178</v>
      </c>
      <c r="D159" t="str">
        <f t="shared" ref="D159:D222" si="10">"2"</f>
        <v>2</v>
      </c>
      <c r="E159">
        <v>1056</v>
      </c>
      <c r="F159">
        <v>1955</v>
      </c>
      <c r="G159" t="s">
        <v>27</v>
      </c>
      <c r="H159" t="s">
        <v>11</v>
      </c>
      <c r="I159">
        <v>1</v>
      </c>
      <c r="J159" t="s">
        <v>19</v>
      </c>
      <c r="K159" t="s">
        <v>11</v>
      </c>
    </row>
    <row r="160" spans="1:11" x14ac:dyDescent="0.25">
      <c r="A160" t="str">
        <f t="shared" si="9"/>
        <v>111</v>
      </c>
      <c r="B160" t="str">
        <f>"14"</f>
        <v>14</v>
      </c>
      <c r="C160" t="s">
        <v>179</v>
      </c>
      <c r="D160" t="str">
        <f t="shared" si="10"/>
        <v>2</v>
      </c>
      <c r="E160">
        <v>3332</v>
      </c>
      <c r="F160">
        <v>1955</v>
      </c>
      <c r="G160" t="s">
        <v>180</v>
      </c>
      <c r="H160" t="s">
        <v>11</v>
      </c>
      <c r="I160">
        <v>1</v>
      </c>
      <c r="J160" t="s">
        <v>19</v>
      </c>
      <c r="K160" t="s">
        <v>11</v>
      </c>
    </row>
    <row r="161" spans="1:11" x14ac:dyDescent="0.25">
      <c r="A161" t="str">
        <f t="shared" si="9"/>
        <v>111</v>
      </c>
      <c r="B161" t="str">
        <f>"15"</f>
        <v>15</v>
      </c>
      <c r="C161" t="s">
        <v>181</v>
      </c>
      <c r="D161" t="str">
        <f t="shared" si="10"/>
        <v>2</v>
      </c>
      <c r="E161">
        <v>1999</v>
      </c>
      <c r="F161">
        <v>1946</v>
      </c>
      <c r="G161" t="s">
        <v>182</v>
      </c>
      <c r="H161" t="s">
        <v>11</v>
      </c>
      <c r="I161">
        <v>2</v>
      </c>
      <c r="J161" t="s">
        <v>19</v>
      </c>
      <c r="K161" t="s">
        <v>11</v>
      </c>
    </row>
    <row r="162" spans="1:11" x14ac:dyDescent="0.25">
      <c r="A162" t="str">
        <f t="shared" si="9"/>
        <v>111</v>
      </c>
      <c r="B162" t="str">
        <f>"17"</f>
        <v>17</v>
      </c>
      <c r="C162" t="s">
        <v>184</v>
      </c>
      <c r="D162" t="str">
        <f t="shared" si="10"/>
        <v>2</v>
      </c>
      <c r="E162">
        <v>1660</v>
      </c>
      <c r="F162">
        <v>1898</v>
      </c>
      <c r="G162" t="s">
        <v>25</v>
      </c>
      <c r="H162" t="s">
        <v>11</v>
      </c>
      <c r="I162">
        <v>1</v>
      </c>
      <c r="J162" t="s">
        <v>19</v>
      </c>
      <c r="K162" t="s">
        <v>11</v>
      </c>
    </row>
    <row r="163" spans="1:11" x14ac:dyDescent="0.25">
      <c r="A163" t="str">
        <f t="shared" si="9"/>
        <v>111</v>
      </c>
      <c r="B163" t="str">
        <f>"18"</f>
        <v>18</v>
      </c>
      <c r="C163" t="s">
        <v>185</v>
      </c>
      <c r="D163" t="str">
        <f t="shared" si="10"/>
        <v>2</v>
      </c>
      <c r="E163">
        <v>1880</v>
      </c>
      <c r="F163">
        <v>1964</v>
      </c>
      <c r="G163" t="s">
        <v>27</v>
      </c>
      <c r="H163" t="s">
        <v>11</v>
      </c>
      <c r="I163">
        <v>1</v>
      </c>
      <c r="J163" t="s">
        <v>19</v>
      </c>
      <c r="K163" t="s">
        <v>11</v>
      </c>
    </row>
    <row r="164" spans="1:11" x14ac:dyDescent="0.25">
      <c r="A164" t="str">
        <f t="shared" ref="A164:A179" si="11">"112"</f>
        <v>112</v>
      </c>
      <c r="B164" t="str">
        <f>"1"</f>
        <v>1</v>
      </c>
      <c r="C164" t="s">
        <v>186</v>
      </c>
      <c r="D164" t="str">
        <f t="shared" si="10"/>
        <v>2</v>
      </c>
      <c r="E164">
        <v>1382</v>
      </c>
      <c r="F164">
        <v>1952</v>
      </c>
      <c r="G164" t="s">
        <v>187</v>
      </c>
      <c r="H164" t="s">
        <v>11</v>
      </c>
      <c r="I164">
        <v>1</v>
      </c>
      <c r="J164" t="s">
        <v>19</v>
      </c>
      <c r="K164" t="s">
        <v>11</v>
      </c>
    </row>
    <row r="165" spans="1:11" x14ac:dyDescent="0.25">
      <c r="A165" t="str">
        <f t="shared" si="11"/>
        <v>112</v>
      </c>
      <c r="B165" t="str">
        <f>"2"</f>
        <v>2</v>
      </c>
      <c r="C165" t="s">
        <v>188</v>
      </c>
      <c r="D165" t="str">
        <f t="shared" si="10"/>
        <v>2</v>
      </c>
      <c r="E165">
        <v>1568</v>
      </c>
      <c r="F165">
        <v>1941</v>
      </c>
      <c r="G165" t="s">
        <v>37</v>
      </c>
      <c r="H165" t="s">
        <v>11</v>
      </c>
      <c r="I165">
        <v>1</v>
      </c>
      <c r="J165" t="s">
        <v>19</v>
      </c>
      <c r="K165" t="s">
        <v>11</v>
      </c>
    </row>
    <row r="166" spans="1:11" x14ac:dyDescent="0.25">
      <c r="A166" t="str">
        <f t="shared" si="11"/>
        <v>112</v>
      </c>
      <c r="B166" t="str">
        <f>"3"</f>
        <v>3</v>
      </c>
      <c r="C166" t="s">
        <v>189</v>
      </c>
      <c r="D166" t="str">
        <f t="shared" si="10"/>
        <v>2</v>
      </c>
      <c r="E166">
        <v>1824</v>
      </c>
      <c r="F166">
        <v>1941</v>
      </c>
      <c r="G166" t="s">
        <v>27</v>
      </c>
      <c r="H166" t="s">
        <v>11</v>
      </c>
      <c r="I166">
        <v>1</v>
      </c>
      <c r="J166" t="s">
        <v>19</v>
      </c>
      <c r="K166" t="s">
        <v>11</v>
      </c>
    </row>
    <row r="167" spans="1:11" x14ac:dyDescent="0.25">
      <c r="A167" t="str">
        <f t="shared" si="11"/>
        <v>112</v>
      </c>
      <c r="B167" t="str">
        <f>"4"</f>
        <v>4</v>
      </c>
      <c r="C167" t="s">
        <v>190</v>
      </c>
      <c r="D167" t="str">
        <f t="shared" si="10"/>
        <v>2</v>
      </c>
      <c r="E167">
        <v>2220</v>
      </c>
      <c r="F167">
        <v>1941</v>
      </c>
      <c r="G167" t="s">
        <v>123</v>
      </c>
      <c r="H167" t="s">
        <v>11</v>
      </c>
      <c r="I167">
        <v>1</v>
      </c>
      <c r="J167" t="s">
        <v>19</v>
      </c>
      <c r="K167" t="s">
        <v>11</v>
      </c>
    </row>
    <row r="168" spans="1:11" x14ac:dyDescent="0.25">
      <c r="A168" t="str">
        <f t="shared" si="11"/>
        <v>112</v>
      </c>
      <c r="B168" t="str">
        <f>"5"</f>
        <v>5</v>
      </c>
      <c r="C168" t="s">
        <v>191</v>
      </c>
      <c r="D168" t="str">
        <f t="shared" si="10"/>
        <v>2</v>
      </c>
      <c r="E168">
        <v>1632</v>
      </c>
      <c r="F168">
        <v>1947</v>
      </c>
      <c r="G168" t="s">
        <v>192</v>
      </c>
      <c r="H168" t="s">
        <v>11</v>
      </c>
      <c r="I168">
        <v>1</v>
      </c>
      <c r="J168" t="s">
        <v>19</v>
      </c>
      <c r="K168" t="s">
        <v>11</v>
      </c>
    </row>
    <row r="169" spans="1:11" x14ac:dyDescent="0.25">
      <c r="A169" t="str">
        <f t="shared" si="11"/>
        <v>112</v>
      </c>
      <c r="B169" t="str">
        <f>"6"</f>
        <v>6</v>
      </c>
      <c r="C169" t="s">
        <v>193</v>
      </c>
      <c r="D169" t="str">
        <f t="shared" si="10"/>
        <v>2</v>
      </c>
      <c r="E169">
        <v>813</v>
      </c>
      <c r="F169">
        <v>1951</v>
      </c>
      <c r="G169" t="s">
        <v>58</v>
      </c>
      <c r="H169" t="s">
        <v>11</v>
      </c>
      <c r="I169">
        <v>1</v>
      </c>
      <c r="J169" t="s">
        <v>19</v>
      </c>
      <c r="K169" t="s">
        <v>11</v>
      </c>
    </row>
    <row r="170" spans="1:11" x14ac:dyDescent="0.25">
      <c r="A170" t="str">
        <f t="shared" si="11"/>
        <v>112</v>
      </c>
      <c r="B170" t="str">
        <f>"7"</f>
        <v>7</v>
      </c>
      <c r="C170" t="s">
        <v>194</v>
      </c>
      <c r="D170" t="str">
        <f t="shared" si="10"/>
        <v>2</v>
      </c>
      <c r="E170">
        <v>1378</v>
      </c>
      <c r="F170">
        <v>1950</v>
      </c>
      <c r="G170" t="s">
        <v>58</v>
      </c>
      <c r="H170" t="s">
        <v>11</v>
      </c>
      <c r="I170">
        <v>1</v>
      </c>
      <c r="J170" t="s">
        <v>19</v>
      </c>
      <c r="K170" t="s">
        <v>11</v>
      </c>
    </row>
    <row r="171" spans="1:11" x14ac:dyDescent="0.25">
      <c r="A171" t="str">
        <f t="shared" si="11"/>
        <v>112</v>
      </c>
      <c r="B171" t="str">
        <f>"8"</f>
        <v>8</v>
      </c>
      <c r="C171" t="s">
        <v>195</v>
      </c>
      <c r="D171" t="str">
        <f t="shared" si="10"/>
        <v>2</v>
      </c>
      <c r="E171">
        <v>1325</v>
      </c>
      <c r="F171">
        <v>1957</v>
      </c>
      <c r="G171" t="s">
        <v>196</v>
      </c>
      <c r="H171" t="s">
        <v>11</v>
      </c>
      <c r="I171">
        <v>1</v>
      </c>
      <c r="J171" t="s">
        <v>19</v>
      </c>
      <c r="K171" t="s">
        <v>11</v>
      </c>
    </row>
    <row r="172" spans="1:11" x14ac:dyDescent="0.25">
      <c r="A172" t="str">
        <f t="shared" si="11"/>
        <v>112</v>
      </c>
      <c r="B172" t="str">
        <f>"9"</f>
        <v>9</v>
      </c>
      <c r="C172" t="s">
        <v>197</v>
      </c>
      <c r="D172" t="str">
        <f t="shared" si="10"/>
        <v>2</v>
      </c>
      <c r="E172">
        <v>1438</v>
      </c>
      <c r="F172">
        <v>1949</v>
      </c>
      <c r="G172" t="s">
        <v>86</v>
      </c>
      <c r="H172" t="s">
        <v>11</v>
      </c>
      <c r="I172">
        <v>1</v>
      </c>
      <c r="J172" t="s">
        <v>19</v>
      </c>
      <c r="K172" t="s">
        <v>11</v>
      </c>
    </row>
    <row r="173" spans="1:11" x14ac:dyDescent="0.25">
      <c r="A173" t="str">
        <f t="shared" si="11"/>
        <v>112</v>
      </c>
      <c r="B173" t="str">
        <f>"10"</f>
        <v>10</v>
      </c>
      <c r="C173" t="s">
        <v>198</v>
      </c>
      <c r="D173" t="str">
        <f t="shared" si="10"/>
        <v>2</v>
      </c>
      <c r="E173">
        <v>1392</v>
      </c>
      <c r="F173">
        <v>1949</v>
      </c>
      <c r="G173" t="s">
        <v>86</v>
      </c>
      <c r="H173" t="s">
        <v>11</v>
      </c>
      <c r="I173">
        <v>1</v>
      </c>
      <c r="J173" t="s">
        <v>19</v>
      </c>
      <c r="K173" t="s">
        <v>11</v>
      </c>
    </row>
    <row r="174" spans="1:11" x14ac:dyDescent="0.25">
      <c r="A174" t="str">
        <f t="shared" si="11"/>
        <v>112</v>
      </c>
      <c r="B174" t="str">
        <f>"11"</f>
        <v>11</v>
      </c>
      <c r="C174" t="s">
        <v>199</v>
      </c>
      <c r="D174" t="str">
        <f t="shared" si="10"/>
        <v>2</v>
      </c>
      <c r="E174">
        <v>1392</v>
      </c>
      <c r="F174">
        <v>1949</v>
      </c>
      <c r="G174" t="s">
        <v>86</v>
      </c>
      <c r="H174" t="s">
        <v>11</v>
      </c>
      <c r="I174">
        <v>1</v>
      </c>
      <c r="J174" t="s">
        <v>19</v>
      </c>
      <c r="K174" t="s">
        <v>11</v>
      </c>
    </row>
    <row r="175" spans="1:11" x14ac:dyDescent="0.25">
      <c r="A175" t="str">
        <f t="shared" si="11"/>
        <v>112</v>
      </c>
      <c r="B175" t="str">
        <f>"12"</f>
        <v>12</v>
      </c>
      <c r="C175" t="s">
        <v>200</v>
      </c>
      <c r="D175" t="str">
        <f t="shared" si="10"/>
        <v>2</v>
      </c>
      <c r="E175">
        <v>1392</v>
      </c>
      <c r="F175">
        <v>1950</v>
      </c>
      <c r="G175" t="s">
        <v>157</v>
      </c>
      <c r="H175" t="s">
        <v>11</v>
      </c>
      <c r="I175">
        <v>1</v>
      </c>
      <c r="J175" t="s">
        <v>19</v>
      </c>
      <c r="K175" t="s">
        <v>11</v>
      </c>
    </row>
    <row r="176" spans="1:11" x14ac:dyDescent="0.25">
      <c r="A176" t="str">
        <f t="shared" si="11"/>
        <v>112</v>
      </c>
      <c r="B176" t="str">
        <f>"13"</f>
        <v>13</v>
      </c>
      <c r="C176" t="s">
        <v>201</v>
      </c>
      <c r="D176" t="str">
        <f t="shared" si="10"/>
        <v>2</v>
      </c>
      <c r="E176">
        <v>1200</v>
      </c>
      <c r="F176">
        <v>1959</v>
      </c>
      <c r="G176" t="s">
        <v>202</v>
      </c>
      <c r="H176" t="s">
        <v>11</v>
      </c>
      <c r="I176">
        <v>1</v>
      </c>
      <c r="J176" t="s">
        <v>19</v>
      </c>
      <c r="K176" t="s">
        <v>11</v>
      </c>
    </row>
    <row r="177" spans="1:11" x14ac:dyDescent="0.25">
      <c r="A177" t="str">
        <f t="shared" si="11"/>
        <v>112</v>
      </c>
      <c r="B177" t="str">
        <f>"14"</f>
        <v>14</v>
      </c>
      <c r="C177" t="s">
        <v>203</v>
      </c>
      <c r="D177" t="str">
        <f t="shared" si="10"/>
        <v>2</v>
      </c>
      <c r="E177">
        <v>1433</v>
      </c>
      <c r="F177">
        <v>1926</v>
      </c>
      <c r="G177" t="s">
        <v>49</v>
      </c>
      <c r="H177" t="s">
        <v>11</v>
      </c>
      <c r="I177">
        <v>1</v>
      </c>
      <c r="J177" t="s">
        <v>19</v>
      </c>
      <c r="K177" t="s">
        <v>11</v>
      </c>
    </row>
    <row r="178" spans="1:11" x14ac:dyDescent="0.25">
      <c r="A178" t="str">
        <f t="shared" si="11"/>
        <v>112</v>
      </c>
      <c r="B178" t="str">
        <f>"15"</f>
        <v>15</v>
      </c>
      <c r="C178" t="s">
        <v>204</v>
      </c>
      <c r="D178" t="str">
        <f t="shared" si="10"/>
        <v>2</v>
      </c>
      <c r="E178">
        <v>1486</v>
      </c>
      <c r="F178">
        <v>1926</v>
      </c>
      <c r="G178" t="s">
        <v>25</v>
      </c>
      <c r="H178" t="s">
        <v>11</v>
      </c>
      <c r="I178">
        <v>1</v>
      </c>
      <c r="J178" t="s">
        <v>19</v>
      </c>
      <c r="K178" t="s">
        <v>11</v>
      </c>
    </row>
    <row r="179" spans="1:11" x14ac:dyDescent="0.25">
      <c r="A179" t="str">
        <f t="shared" si="11"/>
        <v>112</v>
      </c>
      <c r="B179" t="str">
        <f>"16"</f>
        <v>16</v>
      </c>
      <c r="C179" t="s">
        <v>205</v>
      </c>
      <c r="D179" t="str">
        <f t="shared" si="10"/>
        <v>2</v>
      </c>
      <c r="E179">
        <v>1808</v>
      </c>
      <c r="F179">
        <v>1900</v>
      </c>
      <c r="G179" t="s">
        <v>37</v>
      </c>
      <c r="H179" t="s">
        <v>11</v>
      </c>
      <c r="I179">
        <v>1</v>
      </c>
      <c r="J179" t="s">
        <v>19</v>
      </c>
      <c r="K179" t="s">
        <v>11</v>
      </c>
    </row>
    <row r="180" spans="1:11" x14ac:dyDescent="0.25">
      <c r="A180" t="str">
        <f t="shared" ref="A180:A198" si="12">"113"</f>
        <v>113</v>
      </c>
      <c r="B180" t="str">
        <f>"1"</f>
        <v>1</v>
      </c>
      <c r="C180" t="s">
        <v>206</v>
      </c>
      <c r="D180" t="str">
        <f t="shared" si="10"/>
        <v>2</v>
      </c>
      <c r="E180">
        <v>1536</v>
      </c>
      <c r="F180">
        <v>1952</v>
      </c>
      <c r="G180" t="s">
        <v>207</v>
      </c>
      <c r="H180" t="s">
        <v>11</v>
      </c>
      <c r="I180">
        <v>2</v>
      </c>
      <c r="J180" t="s">
        <v>19</v>
      </c>
      <c r="K180" t="s">
        <v>11</v>
      </c>
    </row>
    <row r="181" spans="1:11" x14ac:dyDescent="0.25">
      <c r="A181" t="str">
        <f t="shared" si="12"/>
        <v>113</v>
      </c>
      <c r="B181" t="str">
        <f>"2"</f>
        <v>2</v>
      </c>
      <c r="C181" t="s">
        <v>208</v>
      </c>
      <c r="D181" t="str">
        <f t="shared" si="10"/>
        <v>2</v>
      </c>
      <c r="E181">
        <v>960</v>
      </c>
      <c r="F181">
        <v>1952</v>
      </c>
      <c r="G181" t="s">
        <v>29</v>
      </c>
      <c r="H181" t="s">
        <v>11</v>
      </c>
      <c r="I181">
        <v>1</v>
      </c>
      <c r="J181" t="s">
        <v>19</v>
      </c>
      <c r="K181" t="s">
        <v>11</v>
      </c>
    </row>
    <row r="182" spans="1:11" x14ac:dyDescent="0.25">
      <c r="A182" t="str">
        <f t="shared" si="12"/>
        <v>113</v>
      </c>
      <c r="B182" t="str">
        <f>"3"</f>
        <v>3</v>
      </c>
      <c r="C182" t="s">
        <v>209</v>
      </c>
      <c r="D182" t="str">
        <f t="shared" si="10"/>
        <v>2</v>
      </c>
      <c r="E182">
        <v>1441</v>
      </c>
      <c r="F182">
        <v>1941</v>
      </c>
      <c r="G182" t="s">
        <v>210</v>
      </c>
      <c r="H182" t="s">
        <v>11</v>
      </c>
      <c r="I182">
        <v>1</v>
      </c>
      <c r="J182" t="s">
        <v>19</v>
      </c>
      <c r="K182" t="s">
        <v>11</v>
      </c>
    </row>
    <row r="183" spans="1:11" x14ac:dyDescent="0.25">
      <c r="A183" t="str">
        <f t="shared" si="12"/>
        <v>113</v>
      </c>
      <c r="B183" t="str">
        <f>"4"</f>
        <v>4</v>
      </c>
      <c r="C183" t="s">
        <v>211</v>
      </c>
      <c r="D183" t="str">
        <f t="shared" si="10"/>
        <v>2</v>
      </c>
      <c r="E183">
        <v>1400</v>
      </c>
      <c r="F183">
        <v>1941</v>
      </c>
      <c r="G183" t="s">
        <v>35</v>
      </c>
      <c r="H183" t="s">
        <v>11</v>
      </c>
      <c r="I183">
        <v>1</v>
      </c>
      <c r="J183" t="s">
        <v>19</v>
      </c>
      <c r="K183" t="s">
        <v>11</v>
      </c>
    </row>
    <row r="184" spans="1:11" x14ac:dyDescent="0.25">
      <c r="A184" t="str">
        <f t="shared" si="12"/>
        <v>113</v>
      </c>
      <c r="B184" t="str">
        <f>"5"</f>
        <v>5</v>
      </c>
      <c r="C184" t="s">
        <v>212</v>
      </c>
      <c r="D184" t="str">
        <f t="shared" si="10"/>
        <v>2</v>
      </c>
      <c r="E184">
        <v>1345</v>
      </c>
      <c r="F184">
        <v>1951</v>
      </c>
      <c r="G184" t="s">
        <v>86</v>
      </c>
      <c r="H184" t="s">
        <v>11</v>
      </c>
      <c r="I184">
        <v>1</v>
      </c>
      <c r="J184" t="s">
        <v>19</v>
      </c>
      <c r="K184" t="s">
        <v>11</v>
      </c>
    </row>
    <row r="185" spans="1:11" x14ac:dyDescent="0.25">
      <c r="A185" t="str">
        <f t="shared" si="12"/>
        <v>113</v>
      </c>
      <c r="B185" t="str">
        <f>"6"</f>
        <v>6</v>
      </c>
      <c r="C185" t="s">
        <v>213</v>
      </c>
      <c r="D185" t="str">
        <f t="shared" si="10"/>
        <v>2</v>
      </c>
      <c r="E185">
        <v>1382</v>
      </c>
      <c r="F185">
        <v>1952</v>
      </c>
      <c r="G185" t="s">
        <v>58</v>
      </c>
      <c r="H185" t="s">
        <v>11</v>
      </c>
      <c r="I185">
        <v>1</v>
      </c>
      <c r="J185" t="s">
        <v>19</v>
      </c>
      <c r="K185" t="s">
        <v>11</v>
      </c>
    </row>
    <row r="186" spans="1:11" x14ac:dyDescent="0.25">
      <c r="A186" t="str">
        <f t="shared" si="12"/>
        <v>113</v>
      </c>
      <c r="B186" t="str">
        <f>"7"</f>
        <v>7</v>
      </c>
      <c r="C186" t="s">
        <v>214</v>
      </c>
      <c r="D186" t="str">
        <f t="shared" si="10"/>
        <v>2</v>
      </c>
      <c r="E186">
        <v>1324</v>
      </c>
      <c r="F186">
        <v>1953</v>
      </c>
      <c r="G186" t="s">
        <v>49</v>
      </c>
      <c r="H186" t="s">
        <v>11</v>
      </c>
      <c r="I186">
        <v>1</v>
      </c>
      <c r="J186" t="s">
        <v>19</v>
      </c>
      <c r="K186" t="s">
        <v>11</v>
      </c>
    </row>
    <row r="187" spans="1:11" x14ac:dyDescent="0.25">
      <c r="A187" t="str">
        <f t="shared" si="12"/>
        <v>113</v>
      </c>
      <c r="B187" t="str">
        <f>"8"</f>
        <v>8</v>
      </c>
      <c r="C187" t="s">
        <v>215</v>
      </c>
      <c r="D187" t="str">
        <f t="shared" si="10"/>
        <v>2</v>
      </c>
      <c r="E187">
        <v>1269</v>
      </c>
      <c r="F187">
        <v>1932</v>
      </c>
      <c r="G187" t="s">
        <v>58</v>
      </c>
      <c r="H187" t="s">
        <v>11</v>
      </c>
      <c r="I187">
        <v>1</v>
      </c>
      <c r="J187" t="s">
        <v>19</v>
      </c>
      <c r="K187" t="s">
        <v>11</v>
      </c>
    </row>
    <row r="188" spans="1:11" x14ac:dyDescent="0.25">
      <c r="A188" t="str">
        <f t="shared" si="12"/>
        <v>113</v>
      </c>
      <c r="B188" t="str">
        <f>"9"</f>
        <v>9</v>
      </c>
      <c r="C188" t="s">
        <v>216</v>
      </c>
      <c r="D188" t="str">
        <f t="shared" si="10"/>
        <v>2</v>
      </c>
      <c r="E188">
        <v>1198</v>
      </c>
      <c r="F188">
        <v>1929</v>
      </c>
      <c r="G188" t="s">
        <v>31</v>
      </c>
      <c r="H188" t="s">
        <v>11</v>
      </c>
      <c r="I188">
        <v>1</v>
      </c>
      <c r="J188" t="s">
        <v>19</v>
      </c>
      <c r="K188" t="s">
        <v>11</v>
      </c>
    </row>
    <row r="189" spans="1:11" x14ac:dyDescent="0.25">
      <c r="A189" t="str">
        <f t="shared" si="12"/>
        <v>113</v>
      </c>
      <c r="B189" t="str">
        <f>"10"</f>
        <v>10</v>
      </c>
      <c r="C189" t="s">
        <v>217</v>
      </c>
      <c r="D189" t="str">
        <f t="shared" si="10"/>
        <v>2</v>
      </c>
      <c r="E189">
        <v>1590</v>
      </c>
      <c r="F189">
        <v>1928</v>
      </c>
      <c r="G189" t="s">
        <v>49</v>
      </c>
      <c r="H189" t="s">
        <v>11</v>
      </c>
      <c r="I189">
        <v>1</v>
      </c>
      <c r="J189" t="s">
        <v>19</v>
      </c>
      <c r="K189" t="s">
        <v>11</v>
      </c>
    </row>
    <row r="190" spans="1:11" x14ac:dyDescent="0.25">
      <c r="A190" t="str">
        <f t="shared" si="12"/>
        <v>113</v>
      </c>
      <c r="B190" t="str">
        <f>"11"</f>
        <v>11</v>
      </c>
      <c r="C190" t="s">
        <v>218</v>
      </c>
      <c r="D190" t="str">
        <f t="shared" si="10"/>
        <v>2</v>
      </c>
      <c r="E190">
        <v>1389</v>
      </c>
      <c r="F190">
        <v>1935</v>
      </c>
      <c r="G190" t="s">
        <v>31</v>
      </c>
      <c r="H190" t="s">
        <v>11</v>
      </c>
      <c r="I190">
        <v>1</v>
      </c>
      <c r="J190" t="s">
        <v>19</v>
      </c>
      <c r="K190" t="s">
        <v>11</v>
      </c>
    </row>
    <row r="191" spans="1:11" x14ac:dyDescent="0.25">
      <c r="A191" t="str">
        <f t="shared" si="12"/>
        <v>113</v>
      </c>
      <c r="B191" t="str">
        <f>"12"</f>
        <v>12</v>
      </c>
      <c r="C191" t="s">
        <v>219</v>
      </c>
      <c r="D191" t="str">
        <f t="shared" si="10"/>
        <v>2</v>
      </c>
      <c r="E191">
        <v>1075</v>
      </c>
      <c r="F191">
        <v>1930</v>
      </c>
      <c r="G191" t="s">
        <v>58</v>
      </c>
      <c r="H191" t="s">
        <v>11</v>
      </c>
      <c r="I191">
        <v>1</v>
      </c>
      <c r="J191" t="s">
        <v>19</v>
      </c>
      <c r="K191" t="s">
        <v>11</v>
      </c>
    </row>
    <row r="192" spans="1:11" x14ac:dyDescent="0.25">
      <c r="A192" t="str">
        <f t="shared" si="12"/>
        <v>113</v>
      </c>
      <c r="B192" t="str">
        <f>"13"</f>
        <v>13</v>
      </c>
      <c r="C192" t="s">
        <v>220</v>
      </c>
      <c r="D192" t="str">
        <f t="shared" si="10"/>
        <v>2</v>
      </c>
      <c r="E192">
        <v>1280</v>
      </c>
      <c r="F192">
        <v>1930</v>
      </c>
      <c r="G192" t="s">
        <v>58</v>
      </c>
      <c r="H192" t="s">
        <v>11</v>
      </c>
      <c r="I192">
        <v>1</v>
      </c>
      <c r="J192" t="s">
        <v>19</v>
      </c>
      <c r="K192" t="s">
        <v>11</v>
      </c>
    </row>
    <row r="193" spans="1:11" x14ac:dyDescent="0.25">
      <c r="A193" t="str">
        <f t="shared" si="12"/>
        <v>113</v>
      </c>
      <c r="B193" t="str">
        <f>"14"</f>
        <v>14</v>
      </c>
      <c r="C193" t="s">
        <v>221</v>
      </c>
      <c r="D193" t="str">
        <f t="shared" si="10"/>
        <v>2</v>
      </c>
      <c r="E193">
        <v>942</v>
      </c>
      <c r="F193">
        <v>1929</v>
      </c>
      <c r="G193" t="s">
        <v>58</v>
      </c>
      <c r="H193" t="s">
        <v>11</v>
      </c>
      <c r="I193">
        <v>1</v>
      </c>
      <c r="J193" t="s">
        <v>19</v>
      </c>
      <c r="K193" t="s">
        <v>11</v>
      </c>
    </row>
    <row r="194" spans="1:11" x14ac:dyDescent="0.25">
      <c r="A194" t="str">
        <f t="shared" si="12"/>
        <v>113</v>
      </c>
      <c r="B194" t="str">
        <f>"15"</f>
        <v>15</v>
      </c>
      <c r="C194" t="s">
        <v>222</v>
      </c>
      <c r="D194" t="str">
        <f t="shared" si="10"/>
        <v>2</v>
      </c>
      <c r="E194">
        <v>1238</v>
      </c>
      <c r="F194">
        <v>1940</v>
      </c>
      <c r="G194" t="s">
        <v>35</v>
      </c>
      <c r="H194" t="s">
        <v>11</v>
      </c>
      <c r="I194">
        <v>1</v>
      </c>
      <c r="J194" t="s">
        <v>19</v>
      </c>
      <c r="K194" t="s">
        <v>11</v>
      </c>
    </row>
    <row r="195" spans="1:11" x14ac:dyDescent="0.25">
      <c r="A195" t="str">
        <f t="shared" si="12"/>
        <v>113</v>
      </c>
      <c r="B195" t="str">
        <f>"16"</f>
        <v>16</v>
      </c>
      <c r="C195" t="s">
        <v>223</v>
      </c>
      <c r="D195" t="str">
        <f t="shared" si="10"/>
        <v>2</v>
      </c>
      <c r="E195">
        <v>944</v>
      </c>
      <c r="F195">
        <v>1939</v>
      </c>
      <c r="G195" t="s">
        <v>35</v>
      </c>
      <c r="H195" t="s">
        <v>11</v>
      </c>
      <c r="I195">
        <v>1</v>
      </c>
      <c r="J195" t="s">
        <v>19</v>
      </c>
      <c r="K195" t="s">
        <v>11</v>
      </c>
    </row>
    <row r="196" spans="1:11" x14ac:dyDescent="0.25">
      <c r="A196" t="str">
        <f t="shared" si="12"/>
        <v>113</v>
      </c>
      <c r="B196" t="str">
        <f>"17"</f>
        <v>17</v>
      </c>
      <c r="C196" t="s">
        <v>224</v>
      </c>
      <c r="D196" t="str">
        <f t="shared" si="10"/>
        <v>2</v>
      </c>
      <c r="E196">
        <v>1314</v>
      </c>
      <c r="F196">
        <v>1942</v>
      </c>
      <c r="G196" t="s">
        <v>35</v>
      </c>
      <c r="H196" t="s">
        <v>11</v>
      </c>
      <c r="I196">
        <v>1</v>
      </c>
      <c r="J196" t="s">
        <v>19</v>
      </c>
      <c r="K196" t="s">
        <v>11</v>
      </c>
    </row>
    <row r="197" spans="1:11" x14ac:dyDescent="0.25">
      <c r="A197" t="str">
        <f t="shared" si="12"/>
        <v>113</v>
      </c>
      <c r="B197" t="str">
        <f>"18"</f>
        <v>18</v>
      </c>
      <c r="C197" t="s">
        <v>225</v>
      </c>
      <c r="D197" t="str">
        <f t="shared" si="10"/>
        <v>2</v>
      </c>
      <c r="E197">
        <v>1537</v>
      </c>
      <c r="F197">
        <v>1953</v>
      </c>
      <c r="G197" t="s">
        <v>29</v>
      </c>
      <c r="H197" t="s">
        <v>11</v>
      </c>
      <c r="I197">
        <v>1</v>
      </c>
      <c r="J197" t="s">
        <v>19</v>
      </c>
      <c r="K197" t="s">
        <v>11</v>
      </c>
    </row>
    <row r="198" spans="1:11" x14ac:dyDescent="0.25">
      <c r="A198" t="str">
        <f t="shared" si="12"/>
        <v>113</v>
      </c>
      <c r="B198" t="str">
        <f>"19"</f>
        <v>19</v>
      </c>
      <c r="C198" t="s">
        <v>226</v>
      </c>
      <c r="D198" t="str">
        <f t="shared" si="10"/>
        <v>2</v>
      </c>
      <c r="E198">
        <v>1712</v>
      </c>
      <c r="F198">
        <v>1953</v>
      </c>
      <c r="G198" t="s">
        <v>25</v>
      </c>
      <c r="H198" t="s">
        <v>11</v>
      </c>
      <c r="I198">
        <v>1</v>
      </c>
      <c r="J198" t="s">
        <v>19</v>
      </c>
      <c r="K198" t="s">
        <v>11</v>
      </c>
    </row>
    <row r="199" spans="1:11" x14ac:dyDescent="0.25">
      <c r="A199" t="str">
        <f t="shared" ref="A199:A209" si="13">"114"</f>
        <v>114</v>
      </c>
      <c r="B199" t="str">
        <f>"3.01"</f>
        <v>3.01</v>
      </c>
      <c r="C199" t="s">
        <v>227</v>
      </c>
      <c r="D199" t="str">
        <f t="shared" si="10"/>
        <v>2</v>
      </c>
      <c r="E199">
        <v>2450</v>
      </c>
      <c r="F199">
        <v>1980</v>
      </c>
      <c r="G199" t="s">
        <v>80</v>
      </c>
      <c r="H199" t="s">
        <v>11</v>
      </c>
      <c r="I199">
        <v>1</v>
      </c>
      <c r="J199" t="s">
        <v>19</v>
      </c>
      <c r="K199" t="s">
        <v>11</v>
      </c>
    </row>
    <row r="200" spans="1:11" x14ac:dyDescent="0.25">
      <c r="A200" t="str">
        <f t="shared" si="13"/>
        <v>114</v>
      </c>
      <c r="B200" t="str">
        <f>"3.02"</f>
        <v>3.02</v>
      </c>
      <c r="C200" t="s">
        <v>228</v>
      </c>
      <c r="D200" t="str">
        <f t="shared" si="10"/>
        <v>2</v>
      </c>
      <c r="E200">
        <v>2443</v>
      </c>
      <c r="F200">
        <v>1988</v>
      </c>
      <c r="G200" t="s">
        <v>78</v>
      </c>
      <c r="H200" t="s">
        <v>11</v>
      </c>
      <c r="I200">
        <v>1</v>
      </c>
      <c r="J200" t="s">
        <v>19</v>
      </c>
      <c r="K200" t="s">
        <v>11</v>
      </c>
    </row>
    <row r="201" spans="1:11" x14ac:dyDescent="0.25">
      <c r="A201" t="str">
        <f t="shared" si="13"/>
        <v>114</v>
      </c>
      <c r="B201" t="str">
        <f>"4.01"</f>
        <v>4.01</v>
      </c>
      <c r="C201" t="s">
        <v>229</v>
      </c>
      <c r="D201" t="str">
        <f t="shared" si="10"/>
        <v>2</v>
      </c>
      <c r="E201">
        <v>2312</v>
      </c>
      <c r="F201">
        <v>1961</v>
      </c>
      <c r="G201" t="s">
        <v>21</v>
      </c>
      <c r="H201" t="s">
        <v>11</v>
      </c>
      <c r="I201">
        <v>1</v>
      </c>
      <c r="J201" t="s">
        <v>19</v>
      </c>
      <c r="K201" t="s">
        <v>11</v>
      </c>
    </row>
    <row r="202" spans="1:11" x14ac:dyDescent="0.25">
      <c r="A202" t="str">
        <f t="shared" si="13"/>
        <v>114</v>
      </c>
      <c r="B202" t="str">
        <f>"5"</f>
        <v>5</v>
      </c>
      <c r="C202" t="s">
        <v>230</v>
      </c>
      <c r="D202" t="str">
        <f t="shared" si="10"/>
        <v>2</v>
      </c>
      <c r="E202">
        <v>1448</v>
      </c>
      <c r="F202">
        <v>1928</v>
      </c>
      <c r="G202" t="s">
        <v>231</v>
      </c>
      <c r="H202" t="s">
        <v>11</v>
      </c>
      <c r="I202">
        <v>1</v>
      </c>
      <c r="J202" t="s">
        <v>19</v>
      </c>
      <c r="K202" t="s">
        <v>11</v>
      </c>
    </row>
    <row r="203" spans="1:11" x14ac:dyDescent="0.25">
      <c r="A203" t="str">
        <f t="shared" si="13"/>
        <v>114</v>
      </c>
      <c r="B203" t="str">
        <f>"6"</f>
        <v>6</v>
      </c>
      <c r="C203" t="s">
        <v>232</v>
      </c>
      <c r="D203" t="str">
        <f t="shared" si="10"/>
        <v>2</v>
      </c>
      <c r="E203">
        <v>1456</v>
      </c>
      <c r="F203">
        <v>1955</v>
      </c>
      <c r="G203" t="s">
        <v>231</v>
      </c>
      <c r="H203" t="s">
        <v>11</v>
      </c>
      <c r="I203">
        <v>1</v>
      </c>
      <c r="J203" t="s">
        <v>19</v>
      </c>
      <c r="K203" t="s">
        <v>11</v>
      </c>
    </row>
    <row r="204" spans="1:11" x14ac:dyDescent="0.25">
      <c r="A204" t="str">
        <f t="shared" si="13"/>
        <v>114</v>
      </c>
      <c r="B204" t="str">
        <f>"7"</f>
        <v>7</v>
      </c>
      <c r="C204" t="s">
        <v>233</v>
      </c>
      <c r="D204" t="str">
        <f t="shared" si="10"/>
        <v>2</v>
      </c>
      <c r="E204">
        <v>1268</v>
      </c>
      <c r="F204">
        <v>1915</v>
      </c>
      <c r="G204" t="s">
        <v>234</v>
      </c>
      <c r="H204" t="s">
        <v>11</v>
      </c>
      <c r="I204">
        <v>1</v>
      </c>
      <c r="J204" t="s">
        <v>19</v>
      </c>
      <c r="K204" t="s">
        <v>11</v>
      </c>
    </row>
    <row r="205" spans="1:11" x14ac:dyDescent="0.25">
      <c r="A205" t="str">
        <f t="shared" si="13"/>
        <v>114</v>
      </c>
      <c r="B205" t="str">
        <f>"8"</f>
        <v>8</v>
      </c>
      <c r="C205" t="s">
        <v>235</v>
      </c>
      <c r="D205" t="str">
        <f t="shared" si="10"/>
        <v>2</v>
      </c>
      <c r="E205">
        <v>1091</v>
      </c>
      <c r="F205">
        <v>1959</v>
      </c>
      <c r="G205" t="s">
        <v>236</v>
      </c>
      <c r="H205" t="s">
        <v>11</v>
      </c>
      <c r="I205">
        <v>1</v>
      </c>
      <c r="J205" t="s">
        <v>19</v>
      </c>
      <c r="K205" t="s">
        <v>11</v>
      </c>
    </row>
    <row r="206" spans="1:11" x14ac:dyDescent="0.25">
      <c r="A206" t="str">
        <f t="shared" si="13"/>
        <v>114</v>
      </c>
      <c r="B206" t="str">
        <f>"9"</f>
        <v>9</v>
      </c>
      <c r="C206" t="s">
        <v>237</v>
      </c>
      <c r="D206" t="str">
        <f t="shared" si="10"/>
        <v>2</v>
      </c>
      <c r="E206">
        <v>1331</v>
      </c>
      <c r="F206">
        <v>1958</v>
      </c>
      <c r="G206" t="s">
        <v>238</v>
      </c>
      <c r="H206" t="s">
        <v>11</v>
      </c>
      <c r="I206">
        <v>1</v>
      </c>
      <c r="J206" t="s">
        <v>19</v>
      </c>
      <c r="K206" t="s">
        <v>11</v>
      </c>
    </row>
    <row r="207" spans="1:11" x14ac:dyDescent="0.25">
      <c r="A207" t="str">
        <f t="shared" si="13"/>
        <v>114</v>
      </c>
      <c r="B207" t="str">
        <f>"10"</f>
        <v>10</v>
      </c>
      <c r="C207" t="s">
        <v>239</v>
      </c>
      <c r="D207" t="str">
        <f t="shared" si="10"/>
        <v>2</v>
      </c>
      <c r="E207">
        <v>1022</v>
      </c>
      <c r="F207">
        <v>1955</v>
      </c>
      <c r="G207" t="s">
        <v>236</v>
      </c>
      <c r="H207" t="s">
        <v>11</v>
      </c>
      <c r="I207">
        <v>1</v>
      </c>
      <c r="J207" t="s">
        <v>19</v>
      </c>
      <c r="K207" t="s">
        <v>11</v>
      </c>
    </row>
    <row r="208" spans="1:11" x14ac:dyDescent="0.25">
      <c r="A208" t="str">
        <f t="shared" si="13"/>
        <v>114</v>
      </c>
      <c r="B208" t="str">
        <f>"11"</f>
        <v>11</v>
      </c>
      <c r="C208" t="s">
        <v>240</v>
      </c>
      <c r="D208" t="str">
        <f t="shared" si="10"/>
        <v>2</v>
      </c>
      <c r="E208">
        <v>1022</v>
      </c>
      <c r="F208">
        <v>1960</v>
      </c>
      <c r="G208" t="s">
        <v>236</v>
      </c>
      <c r="H208" t="s">
        <v>11</v>
      </c>
      <c r="I208">
        <v>1</v>
      </c>
      <c r="J208" t="s">
        <v>19</v>
      </c>
      <c r="K208" t="s">
        <v>11</v>
      </c>
    </row>
    <row r="209" spans="1:11" x14ac:dyDescent="0.25">
      <c r="A209" t="str">
        <f t="shared" si="13"/>
        <v>114</v>
      </c>
      <c r="B209" t="str">
        <f>"12"</f>
        <v>12</v>
      </c>
      <c r="C209" t="s">
        <v>241</v>
      </c>
      <c r="D209" t="str">
        <f t="shared" si="10"/>
        <v>2</v>
      </c>
      <c r="E209">
        <v>1292</v>
      </c>
      <c r="F209">
        <v>1961</v>
      </c>
      <c r="G209" t="s">
        <v>242</v>
      </c>
      <c r="H209" t="s">
        <v>11</v>
      </c>
      <c r="I209">
        <v>1</v>
      </c>
      <c r="J209" t="s">
        <v>19</v>
      </c>
      <c r="K209" t="s">
        <v>11</v>
      </c>
    </row>
    <row r="210" spans="1:11" x14ac:dyDescent="0.25">
      <c r="A210" t="str">
        <f>"115"</f>
        <v>115</v>
      </c>
      <c r="B210" t="str">
        <f>"1"</f>
        <v>1</v>
      </c>
      <c r="C210" t="s">
        <v>243</v>
      </c>
      <c r="D210" t="str">
        <f t="shared" si="10"/>
        <v>2</v>
      </c>
      <c r="E210">
        <v>1671</v>
      </c>
      <c r="F210">
        <v>1955</v>
      </c>
      <c r="G210" t="s">
        <v>244</v>
      </c>
      <c r="H210" t="s">
        <v>11</v>
      </c>
      <c r="I210">
        <v>1</v>
      </c>
      <c r="J210" t="s">
        <v>19</v>
      </c>
      <c r="K210" t="s">
        <v>11</v>
      </c>
    </row>
    <row r="211" spans="1:11" x14ac:dyDescent="0.25">
      <c r="A211" t="str">
        <f>"115"</f>
        <v>115</v>
      </c>
      <c r="B211" t="str">
        <f>"2"</f>
        <v>2</v>
      </c>
      <c r="C211" t="s">
        <v>245</v>
      </c>
      <c r="D211" t="str">
        <f t="shared" si="10"/>
        <v>2</v>
      </c>
      <c r="E211">
        <v>1552</v>
      </c>
      <c r="F211">
        <v>1959</v>
      </c>
      <c r="G211" t="s">
        <v>236</v>
      </c>
      <c r="H211" t="s">
        <v>11</v>
      </c>
      <c r="I211">
        <v>1</v>
      </c>
      <c r="J211" t="s">
        <v>19</v>
      </c>
      <c r="K211" t="s">
        <v>11</v>
      </c>
    </row>
    <row r="212" spans="1:11" x14ac:dyDescent="0.25">
      <c r="A212" t="str">
        <f>"115"</f>
        <v>115</v>
      </c>
      <c r="B212" t="str">
        <f>"3"</f>
        <v>3</v>
      </c>
      <c r="C212" t="s">
        <v>246</v>
      </c>
      <c r="D212" t="str">
        <f t="shared" si="10"/>
        <v>2</v>
      </c>
      <c r="E212">
        <v>1305</v>
      </c>
      <c r="F212">
        <v>1968</v>
      </c>
      <c r="G212" t="s">
        <v>231</v>
      </c>
      <c r="H212" t="s">
        <v>11</v>
      </c>
      <c r="I212">
        <v>1</v>
      </c>
      <c r="J212" t="s">
        <v>19</v>
      </c>
      <c r="K212" t="s">
        <v>11</v>
      </c>
    </row>
    <row r="213" spans="1:11" x14ac:dyDescent="0.25">
      <c r="A213" t="str">
        <f>"115"</f>
        <v>115</v>
      </c>
      <c r="B213" t="str">
        <f>"4"</f>
        <v>4</v>
      </c>
      <c r="C213" t="s">
        <v>247</v>
      </c>
      <c r="D213" t="str">
        <f t="shared" si="10"/>
        <v>2</v>
      </c>
      <c r="E213">
        <v>1510</v>
      </c>
      <c r="F213">
        <v>1953</v>
      </c>
      <c r="G213" t="s">
        <v>248</v>
      </c>
      <c r="H213" t="s">
        <v>11</v>
      </c>
      <c r="I213">
        <v>1</v>
      </c>
      <c r="J213" t="s">
        <v>19</v>
      </c>
      <c r="K213" t="s">
        <v>11</v>
      </c>
    </row>
    <row r="214" spans="1:11" x14ac:dyDescent="0.25">
      <c r="A214" t="str">
        <f t="shared" ref="A214:A221" si="14">"116"</f>
        <v>116</v>
      </c>
      <c r="B214" t="str">
        <f>"1"</f>
        <v>1</v>
      </c>
      <c r="C214" t="s">
        <v>249</v>
      </c>
      <c r="D214" t="str">
        <f t="shared" si="10"/>
        <v>2</v>
      </c>
      <c r="E214">
        <v>2442</v>
      </c>
      <c r="F214">
        <v>1960</v>
      </c>
      <c r="G214" t="s">
        <v>250</v>
      </c>
      <c r="H214" t="s">
        <v>11</v>
      </c>
      <c r="I214">
        <v>2</v>
      </c>
      <c r="J214" t="s">
        <v>19</v>
      </c>
      <c r="K214" t="s">
        <v>11</v>
      </c>
    </row>
    <row r="215" spans="1:11" x14ac:dyDescent="0.25">
      <c r="A215" t="str">
        <f t="shared" si="14"/>
        <v>116</v>
      </c>
      <c r="B215" t="str">
        <f>"2"</f>
        <v>2</v>
      </c>
      <c r="C215" t="s">
        <v>251</v>
      </c>
      <c r="D215" t="str">
        <f t="shared" si="10"/>
        <v>2</v>
      </c>
      <c r="E215">
        <v>2280</v>
      </c>
      <c r="F215">
        <v>1955</v>
      </c>
      <c r="G215" t="s">
        <v>252</v>
      </c>
      <c r="H215" t="s">
        <v>11</v>
      </c>
      <c r="I215">
        <v>2</v>
      </c>
      <c r="J215" t="s">
        <v>19</v>
      </c>
      <c r="K215" t="s">
        <v>11</v>
      </c>
    </row>
    <row r="216" spans="1:11" x14ac:dyDescent="0.25">
      <c r="A216" t="str">
        <f t="shared" si="14"/>
        <v>116</v>
      </c>
      <c r="B216" t="str">
        <f>"3"</f>
        <v>3</v>
      </c>
      <c r="C216" t="s">
        <v>253</v>
      </c>
      <c r="D216" t="str">
        <f t="shared" si="10"/>
        <v>2</v>
      </c>
      <c r="E216">
        <v>1707</v>
      </c>
      <c r="F216">
        <v>1930</v>
      </c>
      <c r="G216" t="s">
        <v>254</v>
      </c>
      <c r="H216" t="s">
        <v>11</v>
      </c>
      <c r="I216">
        <v>1</v>
      </c>
      <c r="J216" t="s">
        <v>19</v>
      </c>
      <c r="K216" t="s">
        <v>11</v>
      </c>
    </row>
    <row r="217" spans="1:11" x14ac:dyDescent="0.25">
      <c r="A217" t="str">
        <f t="shared" si="14"/>
        <v>116</v>
      </c>
      <c r="B217" t="str">
        <f>"4"</f>
        <v>4</v>
      </c>
      <c r="C217" t="s">
        <v>255</v>
      </c>
      <c r="D217" t="str">
        <f t="shared" si="10"/>
        <v>2</v>
      </c>
      <c r="E217">
        <v>1108</v>
      </c>
      <c r="F217">
        <v>1955</v>
      </c>
      <c r="G217" t="s">
        <v>242</v>
      </c>
      <c r="H217" t="s">
        <v>11</v>
      </c>
      <c r="I217">
        <v>1</v>
      </c>
      <c r="J217" t="s">
        <v>19</v>
      </c>
      <c r="K217" t="s">
        <v>11</v>
      </c>
    </row>
    <row r="218" spans="1:11" x14ac:dyDescent="0.25">
      <c r="A218" t="str">
        <f t="shared" si="14"/>
        <v>116</v>
      </c>
      <c r="B218" t="str">
        <f>"5"</f>
        <v>5</v>
      </c>
      <c r="C218" t="s">
        <v>256</v>
      </c>
      <c r="D218" t="str">
        <f t="shared" si="10"/>
        <v>2</v>
      </c>
      <c r="E218">
        <v>1105</v>
      </c>
      <c r="F218">
        <v>1920</v>
      </c>
      <c r="G218" t="s">
        <v>257</v>
      </c>
      <c r="H218" t="s">
        <v>11</v>
      </c>
      <c r="I218">
        <v>1</v>
      </c>
      <c r="J218" t="s">
        <v>19</v>
      </c>
      <c r="K218" t="s">
        <v>11</v>
      </c>
    </row>
    <row r="219" spans="1:11" x14ac:dyDescent="0.25">
      <c r="A219" t="str">
        <f t="shared" si="14"/>
        <v>116</v>
      </c>
      <c r="B219" t="str">
        <f>"6"</f>
        <v>6</v>
      </c>
      <c r="C219" t="s">
        <v>258</v>
      </c>
      <c r="D219" t="str">
        <f t="shared" si="10"/>
        <v>2</v>
      </c>
      <c r="E219">
        <v>1320</v>
      </c>
      <c r="F219">
        <v>1955</v>
      </c>
      <c r="G219" t="s">
        <v>231</v>
      </c>
      <c r="H219" t="s">
        <v>11</v>
      </c>
      <c r="I219">
        <v>1</v>
      </c>
      <c r="J219" t="s">
        <v>19</v>
      </c>
      <c r="K219" t="s">
        <v>11</v>
      </c>
    </row>
    <row r="220" spans="1:11" x14ac:dyDescent="0.25">
      <c r="A220" t="str">
        <f t="shared" si="14"/>
        <v>116</v>
      </c>
      <c r="B220" t="str">
        <f>"7"</f>
        <v>7</v>
      </c>
      <c r="C220" t="s">
        <v>259</v>
      </c>
      <c r="D220" t="str">
        <f t="shared" si="10"/>
        <v>2</v>
      </c>
      <c r="E220">
        <v>1659</v>
      </c>
      <c r="F220">
        <v>1920</v>
      </c>
      <c r="G220" t="s">
        <v>260</v>
      </c>
      <c r="H220" t="s">
        <v>11</v>
      </c>
      <c r="I220">
        <v>1</v>
      </c>
      <c r="J220" t="s">
        <v>19</v>
      </c>
      <c r="K220" t="s">
        <v>11</v>
      </c>
    </row>
    <row r="221" spans="1:11" x14ac:dyDescent="0.25">
      <c r="A221" t="str">
        <f t="shared" si="14"/>
        <v>116</v>
      </c>
      <c r="B221" t="str">
        <f>"8"</f>
        <v>8</v>
      </c>
      <c r="C221" t="s">
        <v>261</v>
      </c>
      <c r="D221" t="str">
        <f t="shared" si="10"/>
        <v>2</v>
      </c>
      <c r="E221">
        <v>1844</v>
      </c>
      <c r="F221">
        <v>1926</v>
      </c>
      <c r="G221" t="s">
        <v>254</v>
      </c>
      <c r="H221" t="s">
        <v>11</v>
      </c>
      <c r="I221">
        <v>1</v>
      </c>
      <c r="J221" t="s">
        <v>19</v>
      </c>
      <c r="K221" t="s">
        <v>11</v>
      </c>
    </row>
    <row r="222" spans="1:11" x14ac:dyDescent="0.25">
      <c r="A222" t="str">
        <f t="shared" ref="A222:A236" si="15">"119"</f>
        <v>119</v>
      </c>
      <c r="B222" t="str">
        <f>"1"</f>
        <v>1</v>
      </c>
      <c r="C222" t="s">
        <v>263</v>
      </c>
      <c r="D222" t="str">
        <f t="shared" si="10"/>
        <v>2</v>
      </c>
      <c r="E222">
        <v>1468</v>
      </c>
      <c r="F222">
        <v>1950</v>
      </c>
      <c r="G222" t="s">
        <v>244</v>
      </c>
      <c r="H222" t="s">
        <v>11</v>
      </c>
      <c r="I222">
        <v>2</v>
      </c>
      <c r="J222" t="s">
        <v>19</v>
      </c>
      <c r="K222" t="s">
        <v>11</v>
      </c>
    </row>
    <row r="223" spans="1:11" x14ac:dyDescent="0.25">
      <c r="A223" t="str">
        <f t="shared" si="15"/>
        <v>119</v>
      </c>
      <c r="B223" t="str">
        <f>"2"</f>
        <v>2</v>
      </c>
      <c r="C223" t="s">
        <v>264</v>
      </c>
      <c r="D223" t="str">
        <f t="shared" ref="D223:D286" si="16">"2"</f>
        <v>2</v>
      </c>
      <c r="E223">
        <v>1718</v>
      </c>
      <c r="F223">
        <v>1951</v>
      </c>
      <c r="G223" t="s">
        <v>25</v>
      </c>
      <c r="H223" t="s">
        <v>11</v>
      </c>
      <c r="I223">
        <v>1</v>
      </c>
      <c r="J223" t="s">
        <v>19</v>
      </c>
      <c r="K223" t="s">
        <v>11</v>
      </c>
    </row>
    <row r="224" spans="1:11" x14ac:dyDescent="0.25">
      <c r="A224" t="str">
        <f t="shared" si="15"/>
        <v>119</v>
      </c>
      <c r="B224" t="str">
        <f>"3"</f>
        <v>3</v>
      </c>
      <c r="C224" t="s">
        <v>265</v>
      </c>
      <c r="D224" t="str">
        <f t="shared" si="16"/>
        <v>2</v>
      </c>
      <c r="E224">
        <v>1103</v>
      </c>
      <c r="F224">
        <v>1958</v>
      </c>
      <c r="G224" t="s">
        <v>236</v>
      </c>
      <c r="H224" t="s">
        <v>11</v>
      </c>
      <c r="I224">
        <v>1</v>
      </c>
      <c r="J224" t="s">
        <v>19</v>
      </c>
      <c r="K224" t="s">
        <v>11</v>
      </c>
    </row>
    <row r="225" spans="1:11" x14ac:dyDescent="0.25">
      <c r="A225" t="str">
        <f t="shared" si="15"/>
        <v>119</v>
      </c>
      <c r="B225" t="str">
        <f>"4"</f>
        <v>4</v>
      </c>
      <c r="C225" t="s">
        <v>266</v>
      </c>
      <c r="D225" t="str">
        <f t="shared" si="16"/>
        <v>2</v>
      </c>
      <c r="E225">
        <v>1103</v>
      </c>
      <c r="F225">
        <v>1956</v>
      </c>
      <c r="G225" t="s">
        <v>236</v>
      </c>
      <c r="H225" t="s">
        <v>11</v>
      </c>
      <c r="I225">
        <v>1</v>
      </c>
      <c r="J225" t="s">
        <v>19</v>
      </c>
      <c r="K225" t="s">
        <v>11</v>
      </c>
    </row>
    <row r="226" spans="1:11" x14ac:dyDescent="0.25">
      <c r="A226" t="str">
        <f t="shared" si="15"/>
        <v>119</v>
      </c>
      <c r="B226" t="str">
        <f>"5"</f>
        <v>5</v>
      </c>
      <c r="C226" t="s">
        <v>267</v>
      </c>
      <c r="D226" t="str">
        <f t="shared" si="16"/>
        <v>2</v>
      </c>
      <c r="E226">
        <v>1113</v>
      </c>
      <c r="F226">
        <v>1950</v>
      </c>
      <c r="G226" t="s">
        <v>260</v>
      </c>
      <c r="H226" t="s">
        <v>11</v>
      </c>
      <c r="I226">
        <v>1</v>
      </c>
      <c r="J226" t="s">
        <v>19</v>
      </c>
      <c r="K226" t="s">
        <v>11</v>
      </c>
    </row>
    <row r="227" spans="1:11" x14ac:dyDescent="0.25">
      <c r="A227" t="str">
        <f t="shared" si="15"/>
        <v>119</v>
      </c>
      <c r="B227" t="str">
        <f>"6"</f>
        <v>6</v>
      </c>
      <c r="C227" t="s">
        <v>268</v>
      </c>
      <c r="D227" t="str">
        <f t="shared" si="16"/>
        <v>2</v>
      </c>
      <c r="E227">
        <v>1113</v>
      </c>
      <c r="F227">
        <v>1953</v>
      </c>
      <c r="G227" t="s">
        <v>269</v>
      </c>
      <c r="H227" t="s">
        <v>11</v>
      </c>
      <c r="I227">
        <v>1</v>
      </c>
      <c r="J227" t="s">
        <v>19</v>
      </c>
      <c r="K227" t="s">
        <v>11</v>
      </c>
    </row>
    <row r="228" spans="1:11" x14ac:dyDescent="0.25">
      <c r="A228" t="str">
        <f t="shared" si="15"/>
        <v>119</v>
      </c>
      <c r="B228" t="str">
        <f>"7"</f>
        <v>7</v>
      </c>
      <c r="C228" t="s">
        <v>270</v>
      </c>
      <c r="D228" t="str">
        <f t="shared" si="16"/>
        <v>2</v>
      </c>
      <c r="E228">
        <v>1991</v>
      </c>
      <c r="F228">
        <v>1905</v>
      </c>
      <c r="G228" t="s">
        <v>271</v>
      </c>
      <c r="H228" t="s">
        <v>11</v>
      </c>
      <c r="I228">
        <v>2</v>
      </c>
      <c r="J228" t="s">
        <v>19</v>
      </c>
      <c r="K228" t="s">
        <v>11</v>
      </c>
    </row>
    <row r="229" spans="1:11" x14ac:dyDescent="0.25">
      <c r="A229" t="str">
        <f t="shared" si="15"/>
        <v>119</v>
      </c>
      <c r="B229" t="str">
        <f>"8"</f>
        <v>8</v>
      </c>
      <c r="C229" t="s">
        <v>272</v>
      </c>
      <c r="D229" t="str">
        <f t="shared" si="16"/>
        <v>2</v>
      </c>
      <c r="E229">
        <v>1402</v>
      </c>
      <c r="F229">
        <v>1957</v>
      </c>
      <c r="G229" t="s">
        <v>273</v>
      </c>
      <c r="H229" t="s">
        <v>11</v>
      </c>
      <c r="I229">
        <v>1</v>
      </c>
      <c r="J229" t="s">
        <v>19</v>
      </c>
      <c r="K229" t="s">
        <v>11</v>
      </c>
    </row>
    <row r="230" spans="1:11" x14ac:dyDescent="0.25">
      <c r="A230" t="str">
        <f t="shared" si="15"/>
        <v>119</v>
      </c>
      <c r="B230" t="str">
        <f>"9"</f>
        <v>9</v>
      </c>
      <c r="C230" t="s">
        <v>274</v>
      </c>
      <c r="D230" t="str">
        <f t="shared" si="16"/>
        <v>2</v>
      </c>
      <c r="E230">
        <v>1368</v>
      </c>
      <c r="F230">
        <v>1905</v>
      </c>
      <c r="G230" t="s">
        <v>275</v>
      </c>
      <c r="H230" t="s">
        <v>11</v>
      </c>
      <c r="I230">
        <v>1</v>
      </c>
      <c r="J230" t="s">
        <v>19</v>
      </c>
      <c r="K230" t="s">
        <v>11</v>
      </c>
    </row>
    <row r="231" spans="1:11" x14ac:dyDescent="0.25">
      <c r="A231" t="str">
        <f t="shared" si="15"/>
        <v>119</v>
      </c>
      <c r="B231" t="str">
        <f>"10"</f>
        <v>10</v>
      </c>
      <c r="C231" t="s">
        <v>276</v>
      </c>
      <c r="D231" t="str">
        <f t="shared" si="16"/>
        <v>2</v>
      </c>
      <c r="E231">
        <v>1305</v>
      </c>
      <c r="F231">
        <v>1950</v>
      </c>
      <c r="G231" t="s">
        <v>269</v>
      </c>
      <c r="H231" t="s">
        <v>11</v>
      </c>
      <c r="I231">
        <v>1</v>
      </c>
      <c r="J231" t="s">
        <v>19</v>
      </c>
      <c r="K231" t="s">
        <v>11</v>
      </c>
    </row>
    <row r="232" spans="1:11" x14ac:dyDescent="0.25">
      <c r="A232" t="str">
        <f t="shared" si="15"/>
        <v>119</v>
      </c>
      <c r="B232" t="str">
        <f>"11"</f>
        <v>11</v>
      </c>
      <c r="C232" t="s">
        <v>277</v>
      </c>
      <c r="D232" t="str">
        <f t="shared" si="16"/>
        <v>2</v>
      </c>
      <c r="E232">
        <v>2237</v>
      </c>
      <c r="F232">
        <v>1947</v>
      </c>
      <c r="G232" t="s">
        <v>278</v>
      </c>
      <c r="H232" t="s">
        <v>11</v>
      </c>
      <c r="I232">
        <v>1</v>
      </c>
      <c r="J232" t="s">
        <v>19</v>
      </c>
      <c r="K232" t="s">
        <v>11</v>
      </c>
    </row>
    <row r="233" spans="1:11" x14ac:dyDescent="0.25">
      <c r="A233" t="str">
        <f t="shared" si="15"/>
        <v>119</v>
      </c>
      <c r="B233" t="str">
        <f>"13"</f>
        <v>13</v>
      </c>
      <c r="C233" t="s">
        <v>280</v>
      </c>
      <c r="D233" t="str">
        <f t="shared" si="16"/>
        <v>2</v>
      </c>
      <c r="E233">
        <v>1327</v>
      </c>
      <c r="F233">
        <v>1935</v>
      </c>
      <c r="G233" t="s">
        <v>231</v>
      </c>
      <c r="H233" t="s">
        <v>11</v>
      </c>
      <c r="I233">
        <v>1</v>
      </c>
      <c r="J233" t="s">
        <v>19</v>
      </c>
      <c r="K233" t="s">
        <v>11</v>
      </c>
    </row>
    <row r="234" spans="1:11" x14ac:dyDescent="0.25">
      <c r="A234" t="str">
        <f t="shared" si="15"/>
        <v>119</v>
      </c>
      <c r="B234" t="str">
        <f>"14"</f>
        <v>14</v>
      </c>
      <c r="C234" t="s">
        <v>281</v>
      </c>
      <c r="D234" t="str">
        <f t="shared" si="16"/>
        <v>2</v>
      </c>
      <c r="E234">
        <v>1598</v>
      </c>
      <c r="F234">
        <v>1957</v>
      </c>
      <c r="G234" t="s">
        <v>282</v>
      </c>
      <c r="H234" t="s">
        <v>11</v>
      </c>
      <c r="I234">
        <v>1</v>
      </c>
      <c r="J234" t="s">
        <v>19</v>
      </c>
      <c r="K234" t="s">
        <v>11</v>
      </c>
    </row>
    <row r="235" spans="1:11" x14ac:dyDescent="0.25">
      <c r="A235" t="str">
        <f t="shared" si="15"/>
        <v>119</v>
      </c>
      <c r="B235" t="str">
        <f>"15"</f>
        <v>15</v>
      </c>
      <c r="C235" t="s">
        <v>283</v>
      </c>
      <c r="D235" t="str">
        <f t="shared" si="16"/>
        <v>2</v>
      </c>
      <c r="E235">
        <v>1387</v>
      </c>
      <c r="F235">
        <v>1940</v>
      </c>
      <c r="G235" t="s">
        <v>244</v>
      </c>
      <c r="H235" t="s">
        <v>11</v>
      </c>
      <c r="I235">
        <v>1</v>
      </c>
      <c r="J235" t="s">
        <v>19</v>
      </c>
      <c r="K235" t="s">
        <v>11</v>
      </c>
    </row>
    <row r="236" spans="1:11" x14ac:dyDescent="0.25">
      <c r="A236" t="str">
        <f t="shared" si="15"/>
        <v>119</v>
      </c>
      <c r="B236" t="str">
        <f>"16"</f>
        <v>16</v>
      </c>
      <c r="C236" t="s">
        <v>284</v>
      </c>
      <c r="D236" t="str">
        <f t="shared" si="16"/>
        <v>2</v>
      </c>
      <c r="E236">
        <v>1596</v>
      </c>
      <c r="F236">
        <v>1952</v>
      </c>
      <c r="G236" t="s">
        <v>244</v>
      </c>
      <c r="H236" t="s">
        <v>11</v>
      </c>
      <c r="I236">
        <v>1</v>
      </c>
      <c r="J236" t="s">
        <v>19</v>
      </c>
      <c r="K236" t="s">
        <v>11</v>
      </c>
    </row>
    <row r="237" spans="1:11" x14ac:dyDescent="0.25">
      <c r="A237" t="str">
        <f>"120"</f>
        <v>120</v>
      </c>
      <c r="B237" t="str">
        <f>"1"</f>
        <v>1</v>
      </c>
      <c r="C237" t="s">
        <v>285</v>
      </c>
      <c r="D237" t="str">
        <f t="shared" si="16"/>
        <v>2</v>
      </c>
      <c r="E237">
        <v>1866</v>
      </c>
      <c r="F237">
        <v>1926</v>
      </c>
      <c r="G237" t="s">
        <v>207</v>
      </c>
      <c r="H237" t="s">
        <v>11</v>
      </c>
      <c r="I237">
        <v>2</v>
      </c>
      <c r="J237" t="s">
        <v>19</v>
      </c>
      <c r="K237" t="s">
        <v>11</v>
      </c>
    </row>
    <row r="238" spans="1:11" x14ac:dyDescent="0.25">
      <c r="A238" t="str">
        <f>"120"</f>
        <v>120</v>
      </c>
      <c r="B238" t="str">
        <f>"2"</f>
        <v>2</v>
      </c>
      <c r="C238" t="s">
        <v>286</v>
      </c>
      <c r="D238" t="str">
        <f t="shared" si="16"/>
        <v>2</v>
      </c>
      <c r="E238">
        <v>1016</v>
      </c>
      <c r="F238">
        <v>1954</v>
      </c>
      <c r="G238" t="s">
        <v>236</v>
      </c>
      <c r="H238" t="s">
        <v>11</v>
      </c>
      <c r="I238">
        <v>1</v>
      </c>
      <c r="J238" t="s">
        <v>19</v>
      </c>
      <c r="K238" t="s">
        <v>11</v>
      </c>
    </row>
    <row r="239" spans="1:11" x14ac:dyDescent="0.25">
      <c r="A239" t="str">
        <f t="shared" ref="A239:A254" si="17">"121"</f>
        <v>121</v>
      </c>
      <c r="B239" t="str">
        <f>"1"</f>
        <v>1</v>
      </c>
      <c r="C239" t="s">
        <v>287</v>
      </c>
      <c r="D239" t="str">
        <f t="shared" si="16"/>
        <v>2</v>
      </c>
      <c r="E239">
        <v>1372</v>
      </c>
      <c r="F239">
        <v>1950</v>
      </c>
      <c r="G239" t="s">
        <v>27</v>
      </c>
      <c r="H239" t="s">
        <v>11</v>
      </c>
      <c r="I239">
        <v>1</v>
      </c>
      <c r="J239" t="s">
        <v>19</v>
      </c>
      <c r="K239" t="s">
        <v>11</v>
      </c>
    </row>
    <row r="240" spans="1:11" x14ac:dyDescent="0.25">
      <c r="A240" t="str">
        <f t="shared" si="17"/>
        <v>121</v>
      </c>
      <c r="B240" t="str">
        <f>"2"</f>
        <v>2</v>
      </c>
      <c r="C240" t="s">
        <v>288</v>
      </c>
      <c r="D240" t="str">
        <f t="shared" si="16"/>
        <v>2</v>
      </c>
      <c r="E240">
        <v>1152</v>
      </c>
      <c r="F240">
        <v>1951</v>
      </c>
      <c r="G240" t="s">
        <v>64</v>
      </c>
      <c r="H240" t="s">
        <v>11</v>
      </c>
      <c r="I240">
        <v>1</v>
      </c>
      <c r="J240" t="s">
        <v>19</v>
      </c>
      <c r="K240" t="s">
        <v>11</v>
      </c>
    </row>
    <row r="241" spans="1:11" x14ac:dyDescent="0.25">
      <c r="A241" t="str">
        <f t="shared" si="17"/>
        <v>121</v>
      </c>
      <c r="B241" t="str">
        <f>"3"</f>
        <v>3</v>
      </c>
      <c r="C241" t="s">
        <v>289</v>
      </c>
      <c r="D241" t="str">
        <f t="shared" si="16"/>
        <v>2</v>
      </c>
      <c r="E241">
        <v>1152</v>
      </c>
      <c r="F241">
        <v>1951</v>
      </c>
      <c r="G241" t="s">
        <v>64</v>
      </c>
      <c r="H241" t="s">
        <v>11</v>
      </c>
      <c r="I241">
        <v>1</v>
      </c>
      <c r="J241" t="s">
        <v>19</v>
      </c>
      <c r="K241" t="s">
        <v>11</v>
      </c>
    </row>
    <row r="242" spans="1:11" x14ac:dyDescent="0.25">
      <c r="A242" t="str">
        <f t="shared" si="17"/>
        <v>121</v>
      </c>
      <c r="B242" t="str">
        <f>"4"</f>
        <v>4</v>
      </c>
      <c r="C242" t="s">
        <v>290</v>
      </c>
      <c r="D242" t="str">
        <f t="shared" si="16"/>
        <v>2</v>
      </c>
      <c r="E242">
        <v>1368</v>
      </c>
      <c r="F242">
        <v>1951</v>
      </c>
      <c r="G242" t="s">
        <v>291</v>
      </c>
      <c r="H242" t="s">
        <v>11</v>
      </c>
      <c r="I242">
        <v>1</v>
      </c>
      <c r="J242" t="s">
        <v>19</v>
      </c>
      <c r="K242" t="s">
        <v>11</v>
      </c>
    </row>
    <row r="243" spans="1:11" x14ac:dyDescent="0.25">
      <c r="A243" t="str">
        <f t="shared" si="17"/>
        <v>121</v>
      </c>
      <c r="B243" t="str">
        <f>"5"</f>
        <v>5</v>
      </c>
      <c r="C243" t="s">
        <v>292</v>
      </c>
      <c r="D243" t="str">
        <f t="shared" si="16"/>
        <v>2</v>
      </c>
      <c r="E243">
        <v>2004</v>
      </c>
      <c r="F243">
        <v>2007</v>
      </c>
      <c r="G243" t="s">
        <v>293</v>
      </c>
      <c r="H243" t="s">
        <v>11</v>
      </c>
      <c r="I243">
        <v>1</v>
      </c>
      <c r="J243" t="s">
        <v>19</v>
      </c>
      <c r="K243" t="s">
        <v>11</v>
      </c>
    </row>
    <row r="244" spans="1:11" x14ac:dyDescent="0.25">
      <c r="A244" t="str">
        <f t="shared" si="17"/>
        <v>121</v>
      </c>
      <c r="B244" t="str">
        <f>"6"</f>
        <v>6</v>
      </c>
      <c r="C244" t="s">
        <v>294</v>
      </c>
      <c r="D244" t="str">
        <f t="shared" si="16"/>
        <v>2</v>
      </c>
      <c r="E244">
        <v>1198</v>
      </c>
      <c r="F244">
        <v>1918</v>
      </c>
      <c r="G244" t="s">
        <v>29</v>
      </c>
      <c r="H244" t="s">
        <v>11</v>
      </c>
      <c r="I244">
        <v>1</v>
      </c>
      <c r="J244" t="s">
        <v>19</v>
      </c>
      <c r="K244" t="s">
        <v>11</v>
      </c>
    </row>
    <row r="245" spans="1:11" x14ac:dyDescent="0.25">
      <c r="A245" t="str">
        <f t="shared" si="17"/>
        <v>121</v>
      </c>
      <c r="B245" t="str">
        <f>"7"</f>
        <v>7</v>
      </c>
      <c r="C245" t="s">
        <v>295</v>
      </c>
      <c r="D245" t="str">
        <f t="shared" si="16"/>
        <v>2</v>
      </c>
      <c r="E245">
        <v>2524</v>
      </c>
      <c r="F245">
        <v>1964</v>
      </c>
      <c r="G245" t="s">
        <v>37</v>
      </c>
      <c r="H245" t="s">
        <v>11</v>
      </c>
      <c r="I245">
        <v>1</v>
      </c>
      <c r="J245" t="s">
        <v>19</v>
      </c>
      <c r="K245" t="s">
        <v>11</v>
      </c>
    </row>
    <row r="246" spans="1:11" x14ac:dyDescent="0.25">
      <c r="A246" t="str">
        <f t="shared" si="17"/>
        <v>121</v>
      </c>
      <c r="B246" t="str">
        <f>"8"</f>
        <v>8</v>
      </c>
      <c r="C246" t="s">
        <v>296</v>
      </c>
      <c r="D246" t="str">
        <f t="shared" si="16"/>
        <v>2</v>
      </c>
      <c r="E246">
        <v>1856</v>
      </c>
      <c r="F246">
        <v>1946</v>
      </c>
      <c r="G246" t="s">
        <v>35</v>
      </c>
      <c r="H246" t="s">
        <v>11</v>
      </c>
      <c r="I246">
        <v>1</v>
      </c>
      <c r="J246" t="s">
        <v>19</v>
      </c>
      <c r="K246" t="s">
        <v>11</v>
      </c>
    </row>
    <row r="247" spans="1:11" x14ac:dyDescent="0.25">
      <c r="A247" t="str">
        <f t="shared" si="17"/>
        <v>121</v>
      </c>
      <c r="B247" t="str">
        <f>"9"</f>
        <v>9</v>
      </c>
      <c r="C247" t="s">
        <v>297</v>
      </c>
      <c r="D247" t="str">
        <f t="shared" si="16"/>
        <v>2</v>
      </c>
      <c r="E247">
        <v>1548</v>
      </c>
      <c r="F247">
        <v>1941</v>
      </c>
      <c r="G247" t="s">
        <v>58</v>
      </c>
      <c r="H247" t="s">
        <v>11</v>
      </c>
      <c r="I247">
        <v>1</v>
      </c>
      <c r="J247" t="s">
        <v>19</v>
      </c>
      <c r="K247" t="s">
        <v>11</v>
      </c>
    </row>
    <row r="248" spans="1:11" x14ac:dyDescent="0.25">
      <c r="A248" t="str">
        <f t="shared" si="17"/>
        <v>121</v>
      </c>
      <c r="B248" t="str">
        <f>"10"</f>
        <v>10</v>
      </c>
      <c r="C248" t="s">
        <v>298</v>
      </c>
      <c r="D248" t="str">
        <f t="shared" si="16"/>
        <v>2</v>
      </c>
      <c r="E248">
        <v>1280</v>
      </c>
      <c r="F248">
        <v>1941</v>
      </c>
      <c r="G248" t="s">
        <v>58</v>
      </c>
      <c r="H248" t="s">
        <v>11</v>
      </c>
      <c r="I248">
        <v>1</v>
      </c>
      <c r="J248" t="s">
        <v>19</v>
      </c>
      <c r="K248" t="s">
        <v>11</v>
      </c>
    </row>
    <row r="249" spans="1:11" x14ac:dyDescent="0.25">
      <c r="A249" t="str">
        <f t="shared" si="17"/>
        <v>121</v>
      </c>
      <c r="B249" t="str">
        <f>"11"</f>
        <v>11</v>
      </c>
      <c r="C249" t="s">
        <v>299</v>
      </c>
      <c r="D249" t="str">
        <f t="shared" si="16"/>
        <v>2</v>
      </c>
      <c r="E249">
        <v>1438</v>
      </c>
      <c r="F249">
        <v>1941</v>
      </c>
      <c r="G249" t="s">
        <v>58</v>
      </c>
      <c r="H249" t="s">
        <v>11</v>
      </c>
      <c r="I249">
        <v>1</v>
      </c>
      <c r="J249" t="s">
        <v>19</v>
      </c>
      <c r="K249" t="s">
        <v>11</v>
      </c>
    </row>
    <row r="250" spans="1:11" x14ac:dyDescent="0.25">
      <c r="A250" t="str">
        <f t="shared" si="17"/>
        <v>121</v>
      </c>
      <c r="B250" t="str">
        <f>"12"</f>
        <v>12</v>
      </c>
      <c r="C250" t="s">
        <v>300</v>
      </c>
      <c r="D250" t="str">
        <f t="shared" si="16"/>
        <v>2</v>
      </c>
      <c r="E250">
        <v>1730</v>
      </c>
      <c r="F250">
        <v>1941</v>
      </c>
      <c r="G250" t="s">
        <v>58</v>
      </c>
      <c r="H250" t="s">
        <v>11</v>
      </c>
      <c r="I250">
        <v>1</v>
      </c>
      <c r="J250" t="s">
        <v>19</v>
      </c>
      <c r="K250" t="s">
        <v>11</v>
      </c>
    </row>
    <row r="251" spans="1:11" x14ac:dyDescent="0.25">
      <c r="A251" t="str">
        <f t="shared" si="17"/>
        <v>121</v>
      </c>
      <c r="B251" t="str">
        <f>"13"</f>
        <v>13</v>
      </c>
      <c r="C251" t="s">
        <v>301</v>
      </c>
      <c r="D251" t="str">
        <f t="shared" si="16"/>
        <v>2</v>
      </c>
      <c r="E251">
        <v>1190</v>
      </c>
      <c r="F251">
        <v>1941</v>
      </c>
      <c r="G251" t="s">
        <v>31</v>
      </c>
      <c r="H251" t="s">
        <v>11</v>
      </c>
      <c r="I251">
        <v>1</v>
      </c>
      <c r="J251" t="s">
        <v>19</v>
      </c>
      <c r="K251" t="s">
        <v>11</v>
      </c>
    </row>
    <row r="252" spans="1:11" x14ac:dyDescent="0.25">
      <c r="A252" t="str">
        <f t="shared" si="17"/>
        <v>121</v>
      </c>
      <c r="B252" t="str">
        <f>"14"</f>
        <v>14</v>
      </c>
      <c r="C252" t="s">
        <v>302</v>
      </c>
      <c r="D252" t="str">
        <f t="shared" si="16"/>
        <v>2</v>
      </c>
      <c r="E252">
        <v>1694</v>
      </c>
      <c r="F252">
        <v>1953</v>
      </c>
      <c r="G252" t="s">
        <v>192</v>
      </c>
      <c r="H252" t="s">
        <v>11</v>
      </c>
      <c r="I252">
        <v>1</v>
      </c>
      <c r="J252" t="s">
        <v>19</v>
      </c>
      <c r="K252" t="s">
        <v>11</v>
      </c>
    </row>
    <row r="253" spans="1:11" x14ac:dyDescent="0.25">
      <c r="A253" t="str">
        <f t="shared" si="17"/>
        <v>121</v>
      </c>
      <c r="B253" t="str">
        <f>"15"</f>
        <v>15</v>
      </c>
      <c r="C253" t="s">
        <v>303</v>
      </c>
      <c r="D253" t="str">
        <f t="shared" si="16"/>
        <v>2</v>
      </c>
      <c r="E253">
        <v>1228</v>
      </c>
      <c r="F253">
        <v>1953</v>
      </c>
      <c r="G253" t="s">
        <v>135</v>
      </c>
      <c r="H253" t="s">
        <v>11</v>
      </c>
      <c r="I253">
        <v>1</v>
      </c>
      <c r="J253" t="s">
        <v>19</v>
      </c>
      <c r="K253" t="s">
        <v>11</v>
      </c>
    </row>
    <row r="254" spans="1:11" x14ac:dyDescent="0.25">
      <c r="A254" t="str">
        <f t="shared" si="17"/>
        <v>121</v>
      </c>
      <c r="B254" t="str">
        <f>"16"</f>
        <v>16</v>
      </c>
      <c r="C254" t="s">
        <v>304</v>
      </c>
      <c r="D254" t="str">
        <f t="shared" si="16"/>
        <v>2</v>
      </c>
      <c r="E254">
        <v>1412</v>
      </c>
      <c r="F254">
        <v>1950</v>
      </c>
      <c r="G254" t="s">
        <v>64</v>
      </c>
      <c r="H254" t="s">
        <v>11</v>
      </c>
      <c r="I254">
        <v>1</v>
      </c>
      <c r="J254" t="s">
        <v>19</v>
      </c>
      <c r="K254" t="s">
        <v>11</v>
      </c>
    </row>
    <row r="255" spans="1:11" x14ac:dyDescent="0.25">
      <c r="A255" t="str">
        <f t="shared" ref="A255:A268" si="18">"123"</f>
        <v>123</v>
      </c>
      <c r="B255" t="str">
        <f>"1"</f>
        <v>1</v>
      </c>
      <c r="C255" t="s">
        <v>305</v>
      </c>
      <c r="D255" t="str">
        <f t="shared" si="16"/>
        <v>2</v>
      </c>
      <c r="E255">
        <v>1568</v>
      </c>
      <c r="F255">
        <v>1953</v>
      </c>
      <c r="G255" t="s">
        <v>125</v>
      </c>
      <c r="H255" t="s">
        <v>11</v>
      </c>
      <c r="I255">
        <v>2</v>
      </c>
      <c r="J255" t="s">
        <v>19</v>
      </c>
      <c r="K255" t="s">
        <v>11</v>
      </c>
    </row>
    <row r="256" spans="1:11" x14ac:dyDescent="0.25">
      <c r="A256" t="str">
        <f t="shared" si="18"/>
        <v>123</v>
      </c>
      <c r="B256" t="str">
        <f>"2"</f>
        <v>2</v>
      </c>
      <c r="C256" t="s">
        <v>306</v>
      </c>
      <c r="D256" t="str">
        <f t="shared" si="16"/>
        <v>2</v>
      </c>
      <c r="E256">
        <v>1276</v>
      </c>
      <c r="F256">
        <v>1952</v>
      </c>
      <c r="G256" t="s">
        <v>123</v>
      </c>
      <c r="H256" t="s">
        <v>11</v>
      </c>
      <c r="I256">
        <v>1</v>
      </c>
      <c r="J256" t="s">
        <v>19</v>
      </c>
      <c r="K256" t="s">
        <v>11</v>
      </c>
    </row>
    <row r="257" spans="1:11" x14ac:dyDescent="0.25">
      <c r="A257" t="str">
        <f t="shared" si="18"/>
        <v>123</v>
      </c>
      <c r="B257" t="str">
        <f>"3.01"</f>
        <v>3.01</v>
      </c>
      <c r="C257" t="s">
        <v>307</v>
      </c>
      <c r="D257" t="str">
        <f t="shared" si="16"/>
        <v>2</v>
      </c>
      <c r="E257">
        <v>2756</v>
      </c>
      <c r="F257">
        <v>1998</v>
      </c>
      <c r="G257" t="s">
        <v>78</v>
      </c>
      <c r="H257" t="s">
        <v>11</v>
      </c>
      <c r="I257">
        <v>1</v>
      </c>
      <c r="J257" t="s">
        <v>19</v>
      </c>
      <c r="K257" t="s">
        <v>11</v>
      </c>
    </row>
    <row r="258" spans="1:11" x14ac:dyDescent="0.25">
      <c r="A258" t="str">
        <f t="shared" si="18"/>
        <v>123</v>
      </c>
      <c r="B258" t="str">
        <f>"3.02"</f>
        <v>3.02</v>
      </c>
      <c r="C258" t="s">
        <v>308</v>
      </c>
      <c r="D258" t="str">
        <f t="shared" si="16"/>
        <v>2</v>
      </c>
      <c r="E258">
        <v>3064</v>
      </c>
      <c r="F258">
        <v>2009</v>
      </c>
      <c r="G258" t="s">
        <v>78</v>
      </c>
      <c r="H258" t="s">
        <v>11</v>
      </c>
      <c r="I258">
        <v>1</v>
      </c>
      <c r="J258" t="s">
        <v>19</v>
      </c>
      <c r="K258" t="s">
        <v>11</v>
      </c>
    </row>
    <row r="259" spans="1:11" x14ac:dyDescent="0.25">
      <c r="A259" t="str">
        <f t="shared" si="18"/>
        <v>123</v>
      </c>
      <c r="B259" t="str">
        <f>"4"</f>
        <v>4</v>
      </c>
      <c r="C259" t="s">
        <v>309</v>
      </c>
      <c r="D259" t="str">
        <f t="shared" si="16"/>
        <v>2</v>
      </c>
      <c r="E259">
        <v>1408</v>
      </c>
      <c r="F259">
        <v>1960</v>
      </c>
      <c r="G259" t="s">
        <v>21</v>
      </c>
      <c r="H259" t="s">
        <v>11</v>
      </c>
      <c r="I259">
        <v>1</v>
      </c>
      <c r="J259" t="s">
        <v>19</v>
      </c>
      <c r="K259" t="s">
        <v>11</v>
      </c>
    </row>
    <row r="260" spans="1:11" x14ac:dyDescent="0.25">
      <c r="A260" t="str">
        <f t="shared" si="18"/>
        <v>123</v>
      </c>
      <c r="B260" t="str">
        <f>"6"</f>
        <v>6</v>
      </c>
      <c r="C260" t="s">
        <v>310</v>
      </c>
      <c r="D260" t="str">
        <f t="shared" si="16"/>
        <v>2</v>
      </c>
      <c r="E260">
        <v>1976</v>
      </c>
      <c r="F260">
        <v>1957</v>
      </c>
      <c r="G260" t="s">
        <v>182</v>
      </c>
      <c r="H260" t="s">
        <v>11</v>
      </c>
      <c r="I260">
        <v>2</v>
      </c>
      <c r="J260" t="s">
        <v>19</v>
      </c>
      <c r="K260" t="s">
        <v>11</v>
      </c>
    </row>
    <row r="261" spans="1:11" x14ac:dyDescent="0.25">
      <c r="A261" t="str">
        <f t="shared" si="18"/>
        <v>123</v>
      </c>
      <c r="B261" t="str">
        <f>"7.01"</f>
        <v>7.01</v>
      </c>
      <c r="C261" t="s">
        <v>311</v>
      </c>
      <c r="D261" t="str">
        <f t="shared" si="16"/>
        <v>2</v>
      </c>
      <c r="E261">
        <v>1676</v>
      </c>
      <c r="F261">
        <v>1913</v>
      </c>
      <c r="G261" t="s">
        <v>312</v>
      </c>
      <c r="H261" t="s">
        <v>11</v>
      </c>
      <c r="I261">
        <v>2</v>
      </c>
      <c r="J261" t="s">
        <v>19</v>
      </c>
      <c r="K261" t="s">
        <v>11</v>
      </c>
    </row>
    <row r="262" spans="1:11" x14ac:dyDescent="0.25">
      <c r="A262" t="str">
        <f t="shared" si="18"/>
        <v>123</v>
      </c>
      <c r="B262" t="str">
        <f>"7.02"</f>
        <v>7.02</v>
      </c>
      <c r="C262" t="s">
        <v>313</v>
      </c>
      <c r="D262" t="str">
        <f t="shared" si="16"/>
        <v>2</v>
      </c>
      <c r="E262">
        <v>1520</v>
      </c>
      <c r="F262">
        <v>2010</v>
      </c>
      <c r="G262" t="s">
        <v>314</v>
      </c>
      <c r="H262" t="s">
        <v>11</v>
      </c>
      <c r="I262">
        <v>1</v>
      </c>
      <c r="J262" t="s">
        <v>19</v>
      </c>
      <c r="K262" t="s">
        <v>11</v>
      </c>
    </row>
    <row r="263" spans="1:11" x14ac:dyDescent="0.25">
      <c r="A263" t="str">
        <f t="shared" si="18"/>
        <v>123</v>
      </c>
      <c r="B263" t="str">
        <f>"8"</f>
        <v>8</v>
      </c>
      <c r="C263" t="s">
        <v>315</v>
      </c>
      <c r="D263" t="str">
        <f t="shared" si="16"/>
        <v>2</v>
      </c>
      <c r="E263">
        <v>1604</v>
      </c>
      <c r="F263">
        <v>1915</v>
      </c>
      <c r="G263" t="s">
        <v>316</v>
      </c>
      <c r="H263" t="s">
        <v>11</v>
      </c>
      <c r="I263">
        <v>2</v>
      </c>
      <c r="J263" t="s">
        <v>19</v>
      </c>
      <c r="K263" t="s">
        <v>11</v>
      </c>
    </row>
    <row r="264" spans="1:11" x14ac:dyDescent="0.25">
      <c r="A264" t="str">
        <f t="shared" si="18"/>
        <v>123</v>
      </c>
      <c r="B264" t="str">
        <f>"9"</f>
        <v>9</v>
      </c>
      <c r="C264" t="s">
        <v>317</v>
      </c>
      <c r="D264" t="str">
        <f t="shared" si="16"/>
        <v>2</v>
      </c>
      <c r="E264">
        <v>1152</v>
      </c>
      <c r="F264">
        <v>1925</v>
      </c>
      <c r="G264" t="s">
        <v>25</v>
      </c>
      <c r="H264" t="s">
        <v>11</v>
      </c>
      <c r="I264">
        <v>1</v>
      </c>
      <c r="J264" t="s">
        <v>19</v>
      </c>
      <c r="K264" t="s">
        <v>11</v>
      </c>
    </row>
    <row r="265" spans="1:11" x14ac:dyDescent="0.25">
      <c r="A265" t="str">
        <f t="shared" si="18"/>
        <v>123</v>
      </c>
      <c r="B265" t="str">
        <f>"10"</f>
        <v>10</v>
      </c>
      <c r="C265" t="s">
        <v>318</v>
      </c>
      <c r="D265" t="str">
        <f t="shared" si="16"/>
        <v>2</v>
      </c>
      <c r="E265">
        <v>1755</v>
      </c>
      <c r="F265">
        <v>1956</v>
      </c>
      <c r="G265" t="s">
        <v>25</v>
      </c>
      <c r="H265" t="s">
        <v>11</v>
      </c>
      <c r="I265">
        <v>1</v>
      </c>
      <c r="J265" t="s">
        <v>19</v>
      </c>
      <c r="K265" t="s">
        <v>11</v>
      </c>
    </row>
    <row r="266" spans="1:11" x14ac:dyDescent="0.25">
      <c r="A266" t="str">
        <f t="shared" si="18"/>
        <v>123</v>
      </c>
      <c r="B266" t="str">
        <f>"11"</f>
        <v>11</v>
      </c>
      <c r="C266" t="s">
        <v>319</v>
      </c>
      <c r="D266" t="str">
        <f t="shared" si="16"/>
        <v>2</v>
      </c>
      <c r="E266">
        <v>1433</v>
      </c>
      <c r="F266">
        <v>1941</v>
      </c>
      <c r="G266" t="s">
        <v>25</v>
      </c>
      <c r="H266" t="s">
        <v>11</v>
      </c>
      <c r="I266">
        <v>1</v>
      </c>
      <c r="J266" t="s">
        <v>19</v>
      </c>
      <c r="K266" t="s">
        <v>11</v>
      </c>
    </row>
    <row r="267" spans="1:11" x14ac:dyDescent="0.25">
      <c r="A267" t="str">
        <f t="shared" si="18"/>
        <v>123</v>
      </c>
      <c r="B267" t="str">
        <f>"12"</f>
        <v>12</v>
      </c>
      <c r="C267" t="s">
        <v>320</v>
      </c>
      <c r="D267" t="str">
        <f t="shared" si="16"/>
        <v>2</v>
      </c>
      <c r="E267">
        <v>2240</v>
      </c>
      <c r="F267">
        <v>1940</v>
      </c>
      <c r="G267" t="s">
        <v>321</v>
      </c>
      <c r="H267" t="s">
        <v>11</v>
      </c>
      <c r="I267">
        <v>2</v>
      </c>
      <c r="J267" t="s">
        <v>19</v>
      </c>
      <c r="K267" t="s">
        <v>11</v>
      </c>
    </row>
    <row r="268" spans="1:11" x14ac:dyDescent="0.25">
      <c r="A268" t="str">
        <f t="shared" si="18"/>
        <v>123</v>
      </c>
      <c r="B268" t="str">
        <f>"13"</f>
        <v>13</v>
      </c>
      <c r="C268" t="s">
        <v>322</v>
      </c>
      <c r="D268" t="str">
        <f t="shared" si="16"/>
        <v>2</v>
      </c>
      <c r="E268">
        <v>1202</v>
      </c>
      <c r="F268">
        <v>1955</v>
      </c>
      <c r="G268" t="s">
        <v>25</v>
      </c>
      <c r="H268" t="s">
        <v>11</v>
      </c>
      <c r="I268">
        <v>1</v>
      </c>
      <c r="J268" t="s">
        <v>19</v>
      </c>
      <c r="K268" t="s">
        <v>11</v>
      </c>
    </row>
    <row r="269" spans="1:11" x14ac:dyDescent="0.25">
      <c r="A269" t="str">
        <f t="shared" ref="A269:A286" si="19">"124"</f>
        <v>124</v>
      </c>
      <c r="B269" t="str">
        <f>"1"</f>
        <v>1</v>
      </c>
      <c r="C269" t="s">
        <v>323</v>
      </c>
      <c r="D269" t="str">
        <f t="shared" si="16"/>
        <v>2</v>
      </c>
      <c r="E269">
        <v>1799</v>
      </c>
      <c r="F269">
        <v>1952</v>
      </c>
      <c r="G269" t="s">
        <v>35</v>
      </c>
      <c r="H269" t="s">
        <v>11</v>
      </c>
      <c r="I269">
        <v>1</v>
      </c>
      <c r="J269" t="s">
        <v>19</v>
      </c>
      <c r="K269" t="s">
        <v>11</v>
      </c>
    </row>
    <row r="270" spans="1:11" x14ac:dyDescent="0.25">
      <c r="A270" t="str">
        <f t="shared" si="19"/>
        <v>124</v>
      </c>
      <c r="B270" t="str">
        <f>"2"</f>
        <v>2</v>
      </c>
      <c r="C270" t="s">
        <v>324</v>
      </c>
      <c r="D270" t="str">
        <f t="shared" si="16"/>
        <v>2</v>
      </c>
      <c r="E270">
        <v>1344</v>
      </c>
      <c r="F270">
        <v>1948</v>
      </c>
      <c r="G270" t="s">
        <v>49</v>
      </c>
      <c r="H270" t="s">
        <v>11</v>
      </c>
      <c r="I270">
        <v>1</v>
      </c>
      <c r="J270" t="s">
        <v>19</v>
      </c>
      <c r="K270" t="s">
        <v>11</v>
      </c>
    </row>
    <row r="271" spans="1:11" x14ac:dyDescent="0.25">
      <c r="A271" t="str">
        <f t="shared" si="19"/>
        <v>124</v>
      </c>
      <c r="B271" t="str">
        <f>"3"</f>
        <v>3</v>
      </c>
      <c r="C271" t="s">
        <v>325</v>
      </c>
      <c r="D271" t="str">
        <f t="shared" si="16"/>
        <v>2</v>
      </c>
      <c r="E271">
        <v>2244</v>
      </c>
      <c r="F271">
        <v>2005</v>
      </c>
      <c r="G271" t="s">
        <v>49</v>
      </c>
      <c r="H271" t="s">
        <v>11</v>
      </c>
      <c r="I271">
        <v>1</v>
      </c>
      <c r="J271" t="s">
        <v>19</v>
      </c>
      <c r="K271" t="s">
        <v>11</v>
      </c>
    </row>
    <row r="272" spans="1:11" x14ac:dyDescent="0.25">
      <c r="A272" t="str">
        <f t="shared" si="19"/>
        <v>124</v>
      </c>
      <c r="B272" t="str">
        <f>"4"</f>
        <v>4</v>
      </c>
      <c r="C272" t="s">
        <v>326</v>
      </c>
      <c r="D272" t="str">
        <f t="shared" si="16"/>
        <v>2</v>
      </c>
      <c r="E272">
        <v>1497</v>
      </c>
      <c r="F272">
        <v>1950</v>
      </c>
      <c r="G272" t="s">
        <v>58</v>
      </c>
      <c r="H272" t="s">
        <v>11</v>
      </c>
      <c r="I272">
        <v>1</v>
      </c>
      <c r="J272" t="s">
        <v>19</v>
      </c>
      <c r="K272" t="s">
        <v>11</v>
      </c>
    </row>
    <row r="273" spans="1:11" x14ac:dyDescent="0.25">
      <c r="A273" t="str">
        <f t="shared" si="19"/>
        <v>124</v>
      </c>
      <c r="B273" t="str">
        <f>"5"</f>
        <v>5</v>
      </c>
      <c r="C273" t="s">
        <v>327</v>
      </c>
      <c r="D273" t="str">
        <f t="shared" si="16"/>
        <v>2</v>
      </c>
      <c r="E273">
        <v>1228</v>
      </c>
      <c r="F273">
        <v>1942</v>
      </c>
      <c r="G273" t="s">
        <v>29</v>
      </c>
      <c r="H273" t="s">
        <v>11</v>
      </c>
      <c r="I273">
        <v>1</v>
      </c>
      <c r="J273" t="s">
        <v>19</v>
      </c>
      <c r="K273" t="s">
        <v>11</v>
      </c>
    </row>
    <row r="274" spans="1:11" x14ac:dyDescent="0.25">
      <c r="A274" t="str">
        <f t="shared" si="19"/>
        <v>124</v>
      </c>
      <c r="B274" t="str">
        <f>"6"</f>
        <v>6</v>
      </c>
      <c r="C274" t="s">
        <v>328</v>
      </c>
      <c r="D274" t="str">
        <f t="shared" si="16"/>
        <v>2</v>
      </c>
      <c r="E274">
        <v>1228</v>
      </c>
      <c r="F274">
        <v>1942</v>
      </c>
      <c r="G274" t="s">
        <v>29</v>
      </c>
      <c r="H274" t="s">
        <v>11</v>
      </c>
      <c r="I274">
        <v>1</v>
      </c>
      <c r="J274" t="s">
        <v>19</v>
      </c>
      <c r="K274" t="s">
        <v>11</v>
      </c>
    </row>
    <row r="275" spans="1:11" x14ac:dyDescent="0.25">
      <c r="A275" t="str">
        <f t="shared" si="19"/>
        <v>124</v>
      </c>
      <c r="B275" t="str">
        <f>"7"</f>
        <v>7</v>
      </c>
      <c r="C275" t="s">
        <v>329</v>
      </c>
      <c r="D275" t="str">
        <f t="shared" si="16"/>
        <v>2</v>
      </c>
      <c r="E275">
        <v>2043</v>
      </c>
      <c r="F275">
        <v>1942</v>
      </c>
      <c r="G275" t="s">
        <v>49</v>
      </c>
      <c r="H275" t="s">
        <v>11</v>
      </c>
      <c r="I275">
        <v>1</v>
      </c>
      <c r="J275" t="s">
        <v>19</v>
      </c>
      <c r="K275" t="s">
        <v>11</v>
      </c>
    </row>
    <row r="276" spans="1:11" x14ac:dyDescent="0.25">
      <c r="A276" t="str">
        <f t="shared" si="19"/>
        <v>124</v>
      </c>
      <c r="B276" t="str">
        <f>"8"</f>
        <v>8</v>
      </c>
      <c r="C276" t="s">
        <v>330</v>
      </c>
      <c r="D276" t="str">
        <f t="shared" si="16"/>
        <v>2</v>
      </c>
      <c r="E276">
        <v>1190</v>
      </c>
      <c r="F276">
        <v>1956</v>
      </c>
      <c r="G276" t="s">
        <v>29</v>
      </c>
      <c r="H276" t="s">
        <v>11</v>
      </c>
      <c r="I276">
        <v>1</v>
      </c>
      <c r="J276" t="s">
        <v>19</v>
      </c>
      <c r="K276" t="s">
        <v>11</v>
      </c>
    </row>
    <row r="277" spans="1:11" x14ac:dyDescent="0.25">
      <c r="A277" t="str">
        <f t="shared" si="19"/>
        <v>124</v>
      </c>
      <c r="B277" t="str">
        <f>"9"</f>
        <v>9</v>
      </c>
      <c r="C277" t="s">
        <v>331</v>
      </c>
      <c r="D277" t="str">
        <f t="shared" si="16"/>
        <v>2</v>
      </c>
      <c r="E277">
        <v>3208</v>
      </c>
      <c r="F277">
        <v>1960</v>
      </c>
      <c r="G277" t="s">
        <v>332</v>
      </c>
      <c r="H277" t="s">
        <v>11</v>
      </c>
      <c r="I277">
        <v>4</v>
      </c>
      <c r="J277" t="s">
        <v>19</v>
      </c>
      <c r="K277" t="s">
        <v>11</v>
      </c>
    </row>
    <row r="278" spans="1:11" x14ac:dyDescent="0.25">
      <c r="A278" t="str">
        <f t="shared" si="19"/>
        <v>124</v>
      </c>
      <c r="B278" t="str">
        <f>"10"</f>
        <v>10</v>
      </c>
      <c r="C278" t="s">
        <v>333</v>
      </c>
      <c r="D278" t="str">
        <f t="shared" si="16"/>
        <v>2</v>
      </c>
      <c r="E278">
        <v>1382</v>
      </c>
      <c r="F278">
        <v>1953</v>
      </c>
      <c r="G278" t="s">
        <v>64</v>
      </c>
      <c r="H278" t="s">
        <v>11</v>
      </c>
      <c r="I278">
        <v>1</v>
      </c>
      <c r="J278" t="s">
        <v>19</v>
      </c>
      <c r="K278" t="s">
        <v>11</v>
      </c>
    </row>
    <row r="279" spans="1:11" x14ac:dyDescent="0.25">
      <c r="A279" t="str">
        <f t="shared" si="19"/>
        <v>124</v>
      </c>
      <c r="B279" t="str">
        <f>"11"</f>
        <v>11</v>
      </c>
      <c r="C279" t="s">
        <v>334</v>
      </c>
      <c r="D279" t="str">
        <f t="shared" si="16"/>
        <v>2</v>
      </c>
      <c r="E279">
        <v>1604</v>
      </c>
      <c r="F279">
        <v>1953</v>
      </c>
      <c r="G279" t="s">
        <v>64</v>
      </c>
      <c r="H279" t="s">
        <v>11</v>
      </c>
      <c r="I279">
        <v>1</v>
      </c>
      <c r="J279" t="s">
        <v>19</v>
      </c>
      <c r="K279" t="s">
        <v>11</v>
      </c>
    </row>
    <row r="280" spans="1:11" x14ac:dyDescent="0.25">
      <c r="A280" t="str">
        <f t="shared" si="19"/>
        <v>124</v>
      </c>
      <c r="B280" t="str">
        <f>"12"</f>
        <v>12</v>
      </c>
      <c r="C280" t="s">
        <v>335</v>
      </c>
      <c r="D280" t="str">
        <f t="shared" si="16"/>
        <v>2</v>
      </c>
      <c r="E280">
        <v>1288</v>
      </c>
      <c r="F280">
        <v>1925</v>
      </c>
      <c r="G280" t="s">
        <v>49</v>
      </c>
      <c r="H280" t="s">
        <v>11</v>
      </c>
      <c r="I280">
        <v>1</v>
      </c>
      <c r="J280" t="s">
        <v>19</v>
      </c>
      <c r="K280" t="s">
        <v>11</v>
      </c>
    </row>
    <row r="281" spans="1:11" x14ac:dyDescent="0.25">
      <c r="A281" t="str">
        <f t="shared" si="19"/>
        <v>124</v>
      </c>
      <c r="B281" t="str">
        <f>"13"</f>
        <v>13</v>
      </c>
      <c r="C281" t="s">
        <v>336</v>
      </c>
      <c r="D281" t="str">
        <f t="shared" si="16"/>
        <v>2</v>
      </c>
      <c r="E281">
        <v>1498</v>
      </c>
      <c r="F281">
        <v>1950</v>
      </c>
      <c r="G281" t="s">
        <v>29</v>
      </c>
      <c r="H281" t="s">
        <v>11</v>
      </c>
      <c r="I281">
        <v>1</v>
      </c>
      <c r="J281" t="s">
        <v>19</v>
      </c>
      <c r="K281" t="s">
        <v>11</v>
      </c>
    </row>
    <row r="282" spans="1:11" x14ac:dyDescent="0.25">
      <c r="A282" t="str">
        <f t="shared" si="19"/>
        <v>124</v>
      </c>
      <c r="B282" t="str">
        <f>"14"</f>
        <v>14</v>
      </c>
      <c r="C282" t="s">
        <v>337</v>
      </c>
      <c r="D282" t="str">
        <f t="shared" si="16"/>
        <v>2</v>
      </c>
      <c r="E282">
        <v>1228</v>
      </c>
      <c r="F282">
        <v>1947</v>
      </c>
      <c r="G282" t="s">
        <v>25</v>
      </c>
      <c r="H282" t="s">
        <v>11</v>
      </c>
      <c r="I282">
        <v>1</v>
      </c>
      <c r="J282" t="s">
        <v>19</v>
      </c>
      <c r="K282" t="s">
        <v>11</v>
      </c>
    </row>
    <row r="283" spans="1:11" x14ac:dyDescent="0.25">
      <c r="A283" t="str">
        <f t="shared" si="19"/>
        <v>124</v>
      </c>
      <c r="B283" t="str">
        <f>"15"</f>
        <v>15</v>
      </c>
      <c r="C283" t="s">
        <v>338</v>
      </c>
      <c r="D283" t="str">
        <f t="shared" si="16"/>
        <v>2</v>
      </c>
      <c r="E283">
        <v>1472</v>
      </c>
      <c r="F283">
        <v>1950</v>
      </c>
      <c r="G283" t="s">
        <v>35</v>
      </c>
      <c r="H283" t="s">
        <v>11</v>
      </c>
      <c r="I283">
        <v>1</v>
      </c>
      <c r="J283" t="s">
        <v>19</v>
      </c>
      <c r="K283" t="s">
        <v>11</v>
      </c>
    </row>
    <row r="284" spans="1:11" x14ac:dyDescent="0.25">
      <c r="A284" t="str">
        <f t="shared" si="19"/>
        <v>124</v>
      </c>
      <c r="B284" t="str">
        <f>"16"</f>
        <v>16</v>
      </c>
      <c r="C284" t="s">
        <v>339</v>
      </c>
      <c r="D284" t="str">
        <f t="shared" si="16"/>
        <v>2</v>
      </c>
      <c r="E284">
        <v>1344</v>
      </c>
      <c r="F284">
        <v>1951</v>
      </c>
      <c r="G284" t="s">
        <v>49</v>
      </c>
      <c r="H284" t="s">
        <v>11</v>
      </c>
      <c r="I284">
        <v>1</v>
      </c>
      <c r="J284" t="s">
        <v>19</v>
      </c>
      <c r="K284" t="s">
        <v>11</v>
      </c>
    </row>
    <row r="285" spans="1:11" x14ac:dyDescent="0.25">
      <c r="A285" t="str">
        <f t="shared" si="19"/>
        <v>124</v>
      </c>
      <c r="B285" t="str">
        <f>"17"</f>
        <v>17</v>
      </c>
      <c r="C285" t="s">
        <v>340</v>
      </c>
      <c r="D285" t="str">
        <f t="shared" si="16"/>
        <v>2</v>
      </c>
      <c r="E285">
        <v>1408</v>
      </c>
      <c r="F285">
        <v>1946</v>
      </c>
      <c r="G285" t="s">
        <v>29</v>
      </c>
      <c r="H285" t="s">
        <v>11</v>
      </c>
      <c r="I285">
        <v>1</v>
      </c>
      <c r="J285" t="s">
        <v>19</v>
      </c>
      <c r="K285" t="s">
        <v>11</v>
      </c>
    </row>
    <row r="286" spans="1:11" x14ac:dyDescent="0.25">
      <c r="A286" t="str">
        <f t="shared" si="19"/>
        <v>124</v>
      </c>
      <c r="B286" t="str">
        <f>"18"</f>
        <v>18</v>
      </c>
      <c r="C286" t="s">
        <v>341</v>
      </c>
      <c r="D286" t="str">
        <f t="shared" si="16"/>
        <v>2</v>
      </c>
      <c r="E286">
        <v>1206</v>
      </c>
      <c r="F286">
        <v>1943</v>
      </c>
      <c r="G286" t="s">
        <v>25</v>
      </c>
      <c r="H286" t="s">
        <v>11</v>
      </c>
      <c r="I286">
        <v>1</v>
      </c>
      <c r="J286" t="s">
        <v>19</v>
      </c>
      <c r="K286" t="s">
        <v>11</v>
      </c>
    </row>
    <row r="287" spans="1:11" x14ac:dyDescent="0.25">
      <c r="A287" t="str">
        <f t="shared" ref="A287:A300" si="20">"125"</f>
        <v>125</v>
      </c>
      <c r="B287" t="str">
        <f>"1"</f>
        <v>1</v>
      </c>
      <c r="C287" t="s">
        <v>342</v>
      </c>
      <c r="D287" t="str">
        <f t="shared" ref="D287:D350" si="21">"2"</f>
        <v>2</v>
      </c>
      <c r="E287">
        <v>1308</v>
      </c>
      <c r="F287">
        <v>1930</v>
      </c>
      <c r="G287" t="s">
        <v>29</v>
      </c>
      <c r="H287" t="s">
        <v>11</v>
      </c>
      <c r="I287">
        <v>1</v>
      </c>
      <c r="J287" t="s">
        <v>19</v>
      </c>
      <c r="K287" t="s">
        <v>11</v>
      </c>
    </row>
    <row r="288" spans="1:11" x14ac:dyDescent="0.25">
      <c r="A288" t="str">
        <f t="shared" si="20"/>
        <v>125</v>
      </c>
      <c r="B288" t="str">
        <f>"2"</f>
        <v>2</v>
      </c>
      <c r="C288" t="s">
        <v>343</v>
      </c>
      <c r="D288" t="str">
        <f t="shared" si="21"/>
        <v>2</v>
      </c>
      <c r="E288">
        <v>1152</v>
      </c>
      <c r="F288">
        <v>1951</v>
      </c>
      <c r="G288" t="s">
        <v>64</v>
      </c>
      <c r="H288" t="s">
        <v>11</v>
      </c>
      <c r="I288">
        <v>1</v>
      </c>
      <c r="J288" t="s">
        <v>19</v>
      </c>
      <c r="K288" t="s">
        <v>11</v>
      </c>
    </row>
    <row r="289" spans="1:11" x14ac:dyDescent="0.25">
      <c r="A289" t="str">
        <f t="shared" si="20"/>
        <v>125</v>
      </c>
      <c r="B289" t="str">
        <f>"3"</f>
        <v>3</v>
      </c>
      <c r="C289" t="s">
        <v>344</v>
      </c>
      <c r="D289" t="str">
        <f t="shared" si="21"/>
        <v>2</v>
      </c>
      <c r="E289">
        <v>1289</v>
      </c>
      <c r="F289">
        <v>1950</v>
      </c>
      <c r="G289" t="s">
        <v>35</v>
      </c>
      <c r="H289" t="s">
        <v>11</v>
      </c>
      <c r="I289">
        <v>1</v>
      </c>
      <c r="J289" t="s">
        <v>19</v>
      </c>
      <c r="K289" t="s">
        <v>11</v>
      </c>
    </row>
    <row r="290" spans="1:11" x14ac:dyDescent="0.25">
      <c r="A290" t="str">
        <f t="shared" si="20"/>
        <v>125</v>
      </c>
      <c r="B290" t="str">
        <f>"4"</f>
        <v>4</v>
      </c>
      <c r="C290" t="s">
        <v>345</v>
      </c>
      <c r="D290" t="str">
        <f t="shared" si="21"/>
        <v>2</v>
      </c>
      <c r="E290">
        <v>1152</v>
      </c>
      <c r="F290">
        <v>1950</v>
      </c>
      <c r="G290" t="s">
        <v>64</v>
      </c>
      <c r="H290" t="s">
        <v>11</v>
      </c>
      <c r="I290">
        <v>1</v>
      </c>
      <c r="J290" t="s">
        <v>19</v>
      </c>
      <c r="K290" t="s">
        <v>11</v>
      </c>
    </row>
    <row r="291" spans="1:11" x14ac:dyDescent="0.25">
      <c r="A291" t="str">
        <f t="shared" si="20"/>
        <v>125</v>
      </c>
      <c r="B291" t="str">
        <f>"5"</f>
        <v>5</v>
      </c>
      <c r="C291" t="s">
        <v>346</v>
      </c>
      <c r="D291" t="str">
        <f t="shared" si="21"/>
        <v>2</v>
      </c>
      <c r="E291">
        <v>1426</v>
      </c>
      <c r="F291">
        <v>1950</v>
      </c>
      <c r="G291" t="s">
        <v>64</v>
      </c>
      <c r="H291" t="s">
        <v>11</v>
      </c>
      <c r="I291">
        <v>1</v>
      </c>
      <c r="J291" t="s">
        <v>19</v>
      </c>
      <c r="K291" t="s">
        <v>11</v>
      </c>
    </row>
    <row r="292" spans="1:11" x14ac:dyDescent="0.25">
      <c r="A292" t="str">
        <f t="shared" si="20"/>
        <v>125</v>
      </c>
      <c r="B292" t="str">
        <f>"6"</f>
        <v>6</v>
      </c>
      <c r="C292" t="s">
        <v>347</v>
      </c>
      <c r="D292" t="str">
        <f t="shared" si="21"/>
        <v>2</v>
      </c>
      <c r="E292">
        <v>1596</v>
      </c>
      <c r="F292">
        <v>1951</v>
      </c>
      <c r="G292" t="s">
        <v>49</v>
      </c>
      <c r="H292" t="s">
        <v>11</v>
      </c>
      <c r="I292">
        <v>1</v>
      </c>
      <c r="J292" t="s">
        <v>19</v>
      </c>
      <c r="K292" t="s">
        <v>11</v>
      </c>
    </row>
    <row r="293" spans="1:11" x14ac:dyDescent="0.25">
      <c r="A293" t="str">
        <f t="shared" si="20"/>
        <v>125</v>
      </c>
      <c r="B293" t="str">
        <f>"7"</f>
        <v>7</v>
      </c>
      <c r="C293" t="s">
        <v>348</v>
      </c>
      <c r="D293" t="str">
        <f t="shared" si="21"/>
        <v>2</v>
      </c>
      <c r="E293">
        <v>1730</v>
      </c>
      <c r="F293">
        <v>1950</v>
      </c>
      <c r="G293" t="s">
        <v>75</v>
      </c>
      <c r="H293" t="s">
        <v>11</v>
      </c>
      <c r="I293">
        <v>1</v>
      </c>
      <c r="J293" t="s">
        <v>19</v>
      </c>
      <c r="K293" t="s">
        <v>11</v>
      </c>
    </row>
    <row r="294" spans="1:11" x14ac:dyDescent="0.25">
      <c r="A294" t="str">
        <f t="shared" si="20"/>
        <v>125</v>
      </c>
      <c r="B294" t="str">
        <f>"8"</f>
        <v>8</v>
      </c>
      <c r="C294" t="s">
        <v>349</v>
      </c>
      <c r="D294" t="str">
        <f t="shared" si="21"/>
        <v>2</v>
      </c>
      <c r="E294">
        <v>1310</v>
      </c>
      <c r="F294">
        <v>1950</v>
      </c>
      <c r="G294" t="s">
        <v>350</v>
      </c>
      <c r="H294" t="s">
        <v>11</v>
      </c>
      <c r="I294">
        <v>1</v>
      </c>
      <c r="J294" t="s">
        <v>19</v>
      </c>
      <c r="K294" t="s">
        <v>11</v>
      </c>
    </row>
    <row r="295" spans="1:11" x14ac:dyDescent="0.25">
      <c r="A295" t="str">
        <f t="shared" si="20"/>
        <v>125</v>
      </c>
      <c r="B295" t="str">
        <f>"9"</f>
        <v>9</v>
      </c>
      <c r="C295" t="s">
        <v>351</v>
      </c>
      <c r="D295" t="str">
        <f t="shared" si="21"/>
        <v>2</v>
      </c>
      <c r="E295">
        <v>2796</v>
      </c>
      <c r="F295">
        <v>1953</v>
      </c>
      <c r="G295" t="s">
        <v>75</v>
      </c>
      <c r="H295" t="s">
        <v>11</v>
      </c>
      <c r="I295">
        <v>1</v>
      </c>
      <c r="J295" t="s">
        <v>19</v>
      </c>
      <c r="K295" t="s">
        <v>11</v>
      </c>
    </row>
    <row r="296" spans="1:11" x14ac:dyDescent="0.25">
      <c r="A296" t="str">
        <f t="shared" si="20"/>
        <v>125</v>
      </c>
      <c r="B296" t="str">
        <f>"10"</f>
        <v>10</v>
      </c>
      <c r="C296" t="s">
        <v>352</v>
      </c>
      <c r="D296" t="str">
        <f t="shared" si="21"/>
        <v>2</v>
      </c>
      <c r="E296">
        <v>1069</v>
      </c>
      <c r="F296">
        <v>1927</v>
      </c>
      <c r="G296" t="s">
        <v>25</v>
      </c>
      <c r="H296" t="s">
        <v>11</v>
      </c>
      <c r="I296">
        <v>1</v>
      </c>
      <c r="J296" t="s">
        <v>19</v>
      </c>
      <c r="K296" t="s">
        <v>11</v>
      </c>
    </row>
    <row r="297" spans="1:11" x14ac:dyDescent="0.25">
      <c r="A297" t="str">
        <f t="shared" si="20"/>
        <v>125</v>
      </c>
      <c r="B297" t="str">
        <f>"11"</f>
        <v>11</v>
      </c>
      <c r="C297" t="s">
        <v>353</v>
      </c>
      <c r="D297" t="str">
        <f t="shared" si="21"/>
        <v>2</v>
      </c>
      <c r="E297">
        <v>1584</v>
      </c>
      <c r="F297">
        <v>1953</v>
      </c>
      <c r="G297" t="s">
        <v>35</v>
      </c>
      <c r="H297" t="s">
        <v>11</v>
      </c>
      <c r="I297">
        <v>1</v>
      </c>
      <c r="J297" t="s">
        <v>19</v>
      </c>
      <c r="K297" t="s">
        <v>11</v>
      </c>
    </row>
    <row r="298" spans="1:11" x14ac:dyDescent="0.25">
      <c r="A298" t="str">
        <f t="shared" si="20"/>
        <v>125</v>
      </c>
      <c r="B298" t="str">
        <f>"12"</f>
        <v>12</v>
      </c>
      <c r="C298" t="s">
        <v>354</v>
      </c>
      <c r="D298" t="str">
        <f t="shared" si="21"/>
        <v>2</v>
      </c>
      <c r="E298">
        <v>1010</v>
      </c>
      <c r="F298">
        <v>1968</v>
      </c>
      <c r="G298" t="s">
        <v>27</v>
      </c>
      <c r="H298" t="s">
        <v>11</v>
      </c>
      <c r="I298">
        <v>1</v>
      </c>
      <c r="J298" t="s">
        <v>19</v>
      </c>
      <c r="K298" t="s">
        <v>11</v>
      </c>
    </row>
    <row r="299" spans="1:11" x14ac:dyDescent="0.25">
      <c r="A299" t="str">
        <f t="shared" si="20"/>
        <v>125</v>
      </c>
      <c r="B299" t="str">
        <f>"13"</f>
        <v>13</v>
      </c>
      <c r="C299" t="s">
        <v>355</v>
      </c>
      <c r="D299" t="str">
        <f t="shared" si="21"/>
        <v>2</v>
      </c>
      <c r="E299">
        <v>1010</v>
      </c>
      <c r="F299">
        <v>1968</v>
      </c>
      <c r="G299" t="s">
        <v>27</v>
      </c>
      <c r="H299" t="s">
        <v>11</v>
      </c>
      <c r="I299">
        <v>1</v>
      </c>
      <c r="J299" t="s">
        <v>19</v>
      </c>
      <c r="K299" t="s">
        <v>11</v>
      </c>
    </row>
    <row r="300" spans="1:11" x14ac:dyDescent="0.25">
      <c r="A300" t="str">
        <f t="shared" si="20"/>
        <v>125</v>
      </c>
      <c r="B300" t="str">
        <f>"14"</f>
        <v>14</v>
      </c>
      <c r="C300" t="s">
        <v>356</v>
      </c>
      <c r="D300" t="str">
        <f t="shared" si="21"/>
        <v>2</v>
      </c>
      <c r="E300">
        <v>2160</v>
      </c>
      <c r="F300">
        <v>1925</v>
      </c>
      <c r="G300" t="s">
        <v>357</v>
      </c>
      <c r="H300" t="s">
        <v>11</v>
      </c>
      <c r="I300">
        <v>2</v>
      </c>
      <c r="J300" t="s">
        <v>19</v>
      </c>
      <c r="K300" t="s">
        <v>11</v>
      </c>
    </row>
    <row r="301" spans="1:11" x14ac:dyDescent="0.25">
      <c r="A301" t="str">
        <f t="shared" ref="A301:A322" si="22">"127"</f>
        <v>127</v>
      </c>
      <c r="B301" t="str">
        <f>"1"</f>
        <v>1</v>
      </c>
      <c r="C301" t="s">
        <v>358</v>
      </c>
      <c r="D301" t="str">
        <f t="shared" si="21"/>
        <v>2</v>
      </c>
      <c r="E301">
        <v>1289</v>
      </c>
      <c r="F301">
        <v>1954</v>
      </c>
      <c r="G301" t="s">
        <v>35</v>
      </c>
      <c r="H301" t="s">
        <v>11</v>
      </c>
      <c r="I301">
        <v>1</v>
      </c>
      <c r="J301" t="s">
        <v>19</v>
      </c>
      <c r="K301" t="s">
        <v>11</v>
      </c>
    </row>
    <row r="302" spans="1:11" x14ac:dyDescent="0.25">
      <c r="A302" t="str">
        <f t="shared" si="22"/>
        <v>127</v>
      </c>
      <c r="B302" t="str">
        <f>"2"</f>
        <v>2</v>
      </c>
      <c r="C302" t="s">
        <v>359</v>
      </c>
      <c r="D302" t="str">
        <f t="shared" si="21"/>
        <v>2</v>
      </c>
      <c r="E302">
        <v>1555</v>
      </c>
      <c r="F302">
        <v>1944</v>
      </c>
      <c r="G302" t="s">
        <v>25</v>
      </c>
      <c r="H302" t="s">
        <v>11</v>
      </c>
      <c r="I302">
        <v>1</v>
      </c>
      <c r="J302" t="s">
        <v>19</v>
      </c>
      <c r="K302" t="s">
        <v>11</v>
      </c>
    </row>
    <row r="303" spans="1:11" x14ac:dyDescent="0.25">
      <c r="A303" t="str">
        <f t="shared" si="22"/>
        <v>127</v>
      </c>
      <c r="B303" t="str">
        <f>"3"</f>
        <v>3</v>
      </c>
      <c r="C303" t="s">
        <v>360</v>
      </c>
      <c r="D303" t="str">
        <f t="shared" si="21"/>
        <v>2</v>
      </c>
      <c r="E303">
        <v>1830</v>
      </c>
      <c r="F303">
        <v>1922</v>
      </c>
      <c r="G303" t="s">
        <v>27</v>
      </c>
      <c r="H303" t="s">
        <v>11</v>
      </c>
      <c r="I303">
        <v>1</v>
      </c>
      <c r="J303" t="s">
        <v>19</v>
      </c>
      <c r="K303" t="s">
        <v>11</v>
      </c>
    </row>
    <row r="304" spans="1:11" x14ac:dyDescent="0.25">
      <c r="A304" t="str">
        <f t="shared" si="22"/>
        <v>127</v>
      </c>
      <c r="B304" t="str">
        <f>"4"</f>
        <v>4</v>
      </c>
      <c r="C304" t="s">
        <v>361</v>
      </c>
      <c r="D304" t="str">
        <f t="shared" si="21"/>
        <v>2</v>
      </c>
      <c r="E304">
        <v>1842</v>
      </c>
      <c r="F304">
        <v>1989</v>
      </c>
      <c r="G304" t="s">
        <v>362</v>
      </c>
      <c r="H304" t="s">
        <v>11</v>
      </c>
      <c r="I304">
        <v>2</v>
      </c>
      <c r="J304" t="s">
        <v>19</v>
      </c>
      <c r="K304" t="s">
        <v>11</v>
      </c>
    </row>
    <row r="305" spans="1:11" x14ac:dyDescent="0.25">
      <c r="A305" t="str">
        <f t="shared" si="22"/>
        <v>127</v>
      </c>
      <c r="B305" t="str">
        <f>"5"</f>
        <v>5</v>
      </c>
      <c r="C305" t="s">
        <v>363</v>
      </c>
      <c r="D305" t="str">
        <f t="shared" si="21"/>
        <v>2</v>
      </c>
      <c r="E305">
        <v>1616</v>
      </c>
      <c r="F305">
        <v>1955</v>
      </c>
      <c r="G305" t="s">
        <v>27</v>
      </c>
      <c r="H305" t="s">
        <v>11</v>
      </c>
      <c r="I305">
        <v>1</v>
      </c>
      <c r="J305" t="s">
        <v>19</v>
      </c>
      <c r="K305" t="s">
        <v>11</v>
      </c>
    </row>
    <row r="306" spans="1:11" x14ac:dyDescent="0.25">
      <c r="A306" t="str">
        <f t="shared" si="22"/>
        <v>127</v>
      </c>
      <c r="B306" t="str">
        <f>"6"</f>
        <v>6</v>
      </c>
      <c r="C306" t="s">
        <v>364</v>
      </c>
      <c r="D306" t="str">
        <f t="shared" si="21"/>
        <v>2</v>
      </c>
      <c r="E306">
        <v>1584</v>
      </c>
      <c r="F306">
        <v>1905</v>
      </c>
      <c r="G306" t="s">
        <v>127</v>
      </c>
      <c r="H306" t="s">
        <v>11</v>
      </c>
      <c r="I306">
        <v>1</v>
      </c>
      <c r="J306" t="s">
        <v>19</v>
      </c>
      <c r="K306" t="s">
        <v>11</v>
      </c>
    </row>
    <row r="307" spans="1:11" x14ac:dyDescent="0.25">
      <c r="A307" t="str">
        <f t="shared" si="22"/>
        <v>127</v>
      </c>
      <c r="B307" t="str">
        <f>"7"</f>
        <v>7</v>
      </c>
      <c r="C307" t="s">
        <v>365</v>
      </c>
      <c r="D307" t="str">
        <f t="shared" si="21"/>
        <v>2</v>
      </c>
      <c r="E307">
        <v>1299</v>
      </c>
      <c r="F307">
        <v>1952</v>
      </c>
      <c r="G307" t="s">
        <v>157</v>
      </c>
      <c r="H307" t="s">
        <v>11</v>
      </c>
      <c r="I307">
        <v>1</v>
      </c>
      <c r="J307" t="s">
        <v>19</v>
      </c>
      <c r="K307" t="s">
        <v>11</v>
      </c>
    </row>
    <row r="308" spans="1:11" x14ac:dyDescent="0.25">
      <c r="A308" t="str">
        <f t="shared" si="22"/>
        <v>127</v>
      </c>
      <c r="B308" t="str">
        <f>"8"</f>
        <v>8</v>
      </c>
      <c r="C308" t="s">
        <v>366</v>
      </c>
      <c r="D308" t="str">
        <f t="shared" si="21"/>
        <v>2</v>
      </c>
      <c r="E308">
        <v>1617</v>
      </c>
      <c r="F308">
        <v>1950</v>
      </c>
      <c r="G308" t="s">
        <v>35</v>
      </c>
      <c r="H308" t="s">
        <v>11</v>
      </c>
      <c r="I308">
        <v>1</v>
      </c>
      <c r="J308" t="s">
        <v>19</v>
      </c>
      <c r="K308" t="s">
        <v>11</v>
      </c>
    </row>
    <row r="309" spans="1:11" x14ac:dyDescent="0.25">
      <c r="A309" t="str">
        <f t="shared" si="22"/>
        <v>127</v>
      </c>
      <c r="B309" t="str">
        <f>"9"</f>
        <v>9</v>
      </c>
      <c r="C309" t="s">
        <v>367</v>
      </c>
      <c r="D309" t="str">
        <f t="shared" si="21"/>
        <v>2</v>
      </c>
      <c r="E309">
        <v>1388</v>
      </c>
      <c r="F309">
        <v>1950</v>
      </c>
      <c r="G309" t="s">
        <v>368</v>
      </c>
      <c r="H309" t="s">
        <v>11</v>
      </c>
      <c r="I309">
        <v>1</v>
      </c>
      <c r="J309" t="s">
        <v>19</v>
      </c>
      <c r="K309" t="s">
        <v>11</v>
      </c>
    </row>
    <row r="310" spans="1:11" x14ac:dyDescent="0.25">
      <c r="A310" t="str">
        <f t="shared" si="22"/>
        <v>127</v>
      </c>
      <c r="B310" t="str">
        <f>"10"</f>
        <v>10</v>
      </c>
      <c r="C310" t="s">
        <v>369</v>
      </c>
      <c r="D310" t="str">
        <f t="shared" si="21"/>
        <v>2</v>
      </c>
      <c r="E310">
        <v>1252</v>
      </c>
      <c r="F310">
        <v>1925</v>
      </c>
      <c r="G310" t="s">
        <v>370</v>
      </c>
      <c r="H310" t="s">
        <v>11</v>
      </c>
      <c r="I310">
        <v>1</v>
      </c>
      <c r="J310" t="s">
        <v>19</v>
      </c>
      <c r="K310" t="s">
        <v>11</v>
      </c>
    </row>
    <row r="311" spans="1:11" x14ac:dyDescent="0.25">
      <c r="A311" t="str">
        <f t="shared" si="22"/>
        <v>127</v>
      </c>
      <c r="B311" t="str">
        <f>"11"</f>
        <v>11</v>
      </c>
      <c r="C311" t="s">
        <v>371</v>
      </c>
      <c r="D311" t="str">
        <f t="shared" si="21"/>
        <v>2</v>
      </c>
      <c r="E311">
        <v>1630</v>
      </c>
      <c r="F311">
        <v>1930</v>
      </c>
      <c r="G311" t="s">
        <v>372</v>
      </c>
      <c r="H311" t="s">
        <v>11</v>
      </c>
      <c r="I311">
        <v>1</v>
      </c>
      <c r="J311" t="s">
        <v>19</v>
      </c>
      <c r="K311" t="s">
        <v>11</v>
      </c>
    </row>
    <row r="312" spans="1:11" x14ac:dyDescent="0.25">
      <c r="A312" t="str">
        <f t="shared" si="22"/>
        <v>127</v>
      </c>
      <c r="B312" t="str">
        <f>"13"</f>
        <v>13</v>
      </c>
      <c r="C312" t="s">
        <v>374</v>
      </c>
      <c r="D312" t="str">
        <f t="shared" si="21"/>
        <v>2</v>
      </c>
      <c r="E312">
        <v>1768</v>
      </c>
      <c r="F312">
        <v>1927</v>
      </c>
      <c r="G312" t="s">
        <v>49</v>
      </c>
      <c r="H312" t="s">
        <v>11</v>
      </c>
      <c r="I312">
        <v>1</v>
      </c>
      <c r="J312" t="s">
        <v>19</v>
      </c>
      <c r="K312" t="s">
        <v>11</v>
      </c>
    </row>
    <row r="313" spans="1:11" x14ac:dyDescent="0.25">
      <c r="A313" t="str">
        <f t="shared" si="22"/>
        <v>127</v>
      </c>
      <c r="B313" t="str">
        <f>"14"</f>
        <v>14</v>
      </c>
      <c r="C313" t="s">
        <v>375</v>
      </c>
      <c r="D313" t="str">
        <f t="shared" si="21"/>
        <v>2</v>
      </c>
      <c r="E313">
        <v>1130</v>
      </c>
      <c r="F313">
        <v>1895</v>
      </c>
      <c r="G313" t="s">
        <v>25</v>
      </c>
      <c r="H313" t="s">
        <v>11</v>
      </c>
      <c r="I313">
        <v>1</v>
      </c>
      <c r="J313" t="s">
        <v>19</v>
      </c>
      <c r="K313" t="s">
        <v>11</v>
      </c>
    </row>
    <row r="314" spans="1:11" x14ac:dyDescent="0.25">
      <c r="A314" t="str">
        <f t="shared" si="22"/>
        <v>127</v>
      </c>
      <c r="B314" t="str">
        <f>"15"</f>
        <v>15</v>
      </c>
      <c r="C314" t="s">
        <v>376</v>
      </c>
      <c r="D314" t="str">
        <f t="shared" si="21"/>
        <v>2</v>
      </c>
      <c r="E314">
        <v>1444</v>
      </c>
      <c r="F314">
        <v>1970</v>
      </c>
      <c r="G314" t="s">
        <v>27</v>
      </c>
      <c r="H314" t="s">
        <v>11</v>
      </c>
      <c r="I314">
        <v>1</v>
      </c>
      <c r="J314" t="s">
        <v>19</v>
      </c>
      <c r="K314" t="s">
        <v>11</v>
      </c>
    </row>
    <row r="315" spans="1:11" x14ac:dyDescent="0.25">
      <c r="A315" t="str">
        <f t="shared" si="22"/>
        <v>127</v>
      </c>
      <c r="B315" t="str">
        <f>"16"</f>
        <v>16</v>
      </c>
      <c r="C315" t="s">
        <v>377</v>
      </c>
      <c r="D315" t="str">
        <f t="shared" si="21"/>
        <v>2</v>
      </c>
      <c r="E315">
        <v>1216</v>
      </c>
      <c r="F315">
        <v>1930</v>
      </c>
      <c r="G315" t="s">
        <v>29</v>
      </c>
      <c r="H315" t="s">
        <v>11</v>
      </c>
      <c r="I315">
        <v>1</v>
      </c>
      <c r="J315" t="s">
        <v>19</v>
      </c>
      <c r="K315" t="s">
        <v>11</v>
      </c>
    </row>
    <row r="316" spans="1:11" x14ac:dyDescent="0.25">
      <c r="A316" t="str">
        <f t="shared" si="22"/>
        <v>127</v>
      </c>
      <c r="B316" t="str">
        <f>"17"</f>
        <v>17</v>
      </c>
      <c r="C316" t="s">
        <v>378</v>
      </c>
      <c r="D316" t="str">
        <f t="shared" si="21"/>
        <v>2</v>
      </c>
      <c r="E316">
        <v>1372</v>
      </c>
      <c r="F316">
        <v>1932</v>
      </c>
      <c r="G316" t="s">
        <v>127</v>
      </c>
      <c r="H316" t="s">
        <v>11</v>
      </c>
      <c r="I316">
        <v>1</v>
      </c>
      <c r="J316" t="s">
        <v>19</v>
      </c>
      <c r="K316" t="s">
        <v>11</v>
      </c>
    </row>
    <row r="317" spans="1:11" x14ac:dyDescent="0.25">
      <c r="A317" t="str">
        <f t="shared" si="22"/>
        <v>127</v>
      </c>
      <c r="B317" t="str">
        <f>"18"</f>
        <v>18</v>
      </c>
      <c r="C317" t="s">
        <v>379</v>
      </c>
      <c r="D317" t="str">
        <f t="shared" si="21"/>
        <v>2</v>
      </c>
      <c r="E317">
        <v>1442</v>
      </c>
      <c r="F317">
        <v>1950</v>
      </c>
      <c r="G317" t="s">
        <v>25</v>
      </c>
      <c r="H317" t="s">
        <v>11</v>
      </c>
      <c r="I317">
        <v>1</v>
      </c>
      <c r="J317" t="s">
        <v>19</v>
      </c>
      <c r="K317" t="s">
        <v>11</v>
      </c>
    </row>
    <row r="318" spans="1:11" x14ac:dyDescent="0.25">
      <c r="A318" t="str">
        <f t="shared" si="22"/>
        <v>127</v>
      </c>
      <c r="B318" t="str">
        <f>"19"</f>
        <v>19</v>
      </c>
      <c r="C318" t="s">
        <v>380</v>
      </c>
      <c r="D318" t="str">
        <f t="shared" si="21"/>
        <v>2</v>
      </c>
      <c r="E318">
        <v>1854</v>
      </c>
      <c r="F318">
        <v>1968</v>
      </c>
      <c r="G318" t="s">
        <v>381</v>
      </c>
      <c r="H318" t="s">
        <v>11</v>
      </c>
      <c r="I318">
        <v>1</v>
      </c>
      <c r="J318" t="s">
        <v>19</v>
      </c>
      <c r="K318" t="s">
        <v>11</v>
      </c>
    </row>
    <row r="319" spans="1:11" x14ac:dyDescent="0.25">
      <c r="A319" t="str">
        <f t="shared" si="22"/>
        <v>127</v>
      </c>
      <c r="B319" t="str">
        <f>"20"</f>
        <v>20</v>
      </c>
      <c r="C319" t="s">
        <v>382</v>
      </c>
      <c r="D319" t="str">
        <f t="shared" si="21"/>
        <v>2</v>
      </c>
      <c r="E319">
        <v>2080</v>
      </c>
      <c r="F319">
        <v>1968</v>
      </c>
      <c r="G319" t="s">
        <v>27</v>
      </c>
      <c r="H319" t="s">
        <v>11</v>
      </c>
      <c r="I319">
        <v>1</v>
      </c>
      <c r="J319" t="s">
        <v>19</v>
      </c>
      <c r="K319" t="s">
        <v>11</v>
      </c>
    </row>
    <row r="320" spans="1:11" x14ac:dyDescent="0.25">
      <c r="A320" t="str">
        <f t="shared" si="22"/>
        <v>127</v>
      </c>
      <c r="B320" t="str">
        <f>"21"</f>
        <v>21</v>
      </c>
      <c r="C320" t="s">
        <v>383</v>
      </c>
      <c r="D320" t="str">
        <f t="shared" si="21"/>
        <v>2</v>
      </c>
      <c r="E320">
        <v>1912</v>
      </c>
      <c r="F320">
        <v>1955</v>
      </c>
      <c r="G320" t="s">
        <v>381</v>
      </c>
      <c r="H320" t="s">
        <v>11</v>
      </c>
      <c r="I320">
        <v>1</v>
      </c>
      <c r="J320" t="s">
        <v>19</v>
      </c>
      <c r="K320" t="s">
        <v>11</v>
      </c>
    </row>
    <row r="321" spans="1:11" x14ac:dyDescent="0.25">
      <c r="A321" t="str">
        <f t="shared" si="22"/>
        <v>127</v>
      </c>
      <c r="B321" t="str">
        <f>"22"</f>
        <v>22</v>
      </c>
      <c r="C321" t="s">
        <v>384</v>
      </c>
      <c r="D321" t="str">
        <f t="shared" si="21"/>
        <v>2</v>
      </c>
      <c r="E321">
        <v>1408</v>
      </c>
      <c r="F321">
        <v>1954</v>
      </c>
      <c r="G321" t="s">
        <v>35</v>
      </c>
      <c r="H321" t="s">
        <v>11</v>
      </c>
      <c r="I321">
        <v>1</v>
      </c>
      <c r="J321" t="s">
        <v>19</v>
      </c>
      <c r="K321" t="s">
        <v>11</v>
      </c>
    </row>
    <row r="322" spans="1:11" x14ac:dyDescent="0.25">
      <c r="A322" t="str">
        <f t="shared" si="22"/>
        <v>127</v>
      </c>
      <c r="B322" t="str">
        <f>"23"</f>
        <v>23</v>
      </c>
      <c r="C322" t="s">
        <v>385</v>
      </c>
      <c r="D322" t="str">
        <f t="shared" si="21"/>
        <v>2</v>
      </c>
      <c r="E322">
        <v>1649</v>
      </c>
      <c r="F322">
        <v>1954</v>
      </c>
      <c r="G322" t="s">
        <v>35</v>
      </c>
      <c r="H322" t="s">
        <v>11</v>
      </c>
      <c r="I322">
        <v>1</v>
      </c>
      <c r="J322" t="s">
        <v>19</v>
      </c>
      <c r="K322" t="s">
        <v>11</v>
      </c>
    </row>
    <row r="323" spans="1:11" x14ac:dyDescent="0.25">
      <c r="A323" t="str">
        <f t="shared" ref="A323:A343" si="23">"128"</f>
        <v>128</v>
      </c>
      <c r="B323" t="str">
        <f>"1"</f>
        <v>1</v>
      </c>
      <c r="C323" t="s">
        <v>386</v>
      </c>
      <c r="D323" t="str">
        <f t="shared" si="21"/>
        <v>2</v>
      </c>
      <c r="E323">
        <v>1691</v>
      </c>
      <c r="F323">
        <v>1980</v>
      </c>
      <c r="G323" t="s">
        <v>35</v>
      </c>
      <c r="H323" t="s">
        <v>11</v>
      </c>
      <c r="I323">
        <v>1</v>
      </c>
      <c r="J323" t="s">
        <v>19</v>
      </c>
      <c r="K323" t="s">
        <v>11</v>
      </c>
    </row>
    <row r="324" spans="1:11" x14ac:dyDescent="0.25">
      <c r="A324" t="str">
        <f t="shared" si="23"/>
        <v>128</v>
      </c>
      <c r="B324" t="str">
        <f>"2"</f>
        <v>2</v>
      </c>
      <c r="C324" t="s">
        <v>387</v>
      </c>
      <c r="D324" t="str">
        <f t="shared" si="21"/>
        <v>2</v>
      </c>
      <c r="E324">
        <v>1136</v>
      </c>
      <c r="F324">
        <v>1895</v>
      </c>
      <c r="G324" t="s">
        <v>25</v>
      </c>
      <c r="H324" t="s">
        <v>11</v>
      </c>
      <c r="I324">
        <v>1</v>
      </c>
      <c r="J324" t="s">
        <v>19</v>
      </c>
      <c r="K324" t="s">
        <v>11</v>
      </c>
    </row>
    <row r="325" spans="1:11" x14ac:dyDescent="0.25">
      <c r="A325" t="str">
        <f t="shared" si="23"/>
        <v>128</v>
      </c>
      <c r="B325" t="str">
        <f>"3"</f>
        <v>3</v>
      </c>
      <c r="C325" t="s">
        <v>388</v>
      </c>
      <c r="D325" t="str">
        <f t="shared" si="21"/>
        <v>2</v>
      </c>
      <c r="E325">
        <v>1128</v>
      </c>
      <c r="F325">
        <v>1895</v>
      </c>
      <c r="G325" t="s">
        <v>49</v>
      </c>
      <c r="H325" t="s">
        <v>11</v>
      </c>
      <c r="I325">
        <v>1</v>
      </c>
      <c r="J325" t="s">
        <v>19</v>
      </c>
      <c r="K325" t="s">
        <v>11</v>
      </c>
    </row>
    <row r="326" spans="1:11" x14ac:dyDescent="0.25">
      <c r="A326" t="str">
        <f t="shared" si="23"/>
        <v>128</v>
      </c>
      <c r="B326" t="str">
        <f>"4"</f>
        <v>4</v>
      </c>
      <c r="C326" t="s">
        <v>389</v>
      </c>
      <c r="D326" t="str">
        <f t="shared" si="21"/>
        <v>2</v>
      </c>
      <c r="E326">
        <v>0</v>
      </c>
      <c r="F326">
        <v>0</v>
      </c>
      <c r="G326" t="s">
        <v>390</v>
      </c>
      <c r="H326" t="s">
        <v>11</v>
      </c>
      <c r="I326">
        <v>0</v>
      </c>
      <c r="J326" t="s">
        <v>19</v>
      </c>
      <c r="K326" t="s">
        <v>11</v>
      </c>
    </row>
    <row r="327" spans="1:11" x14ac:dyDescent="0.25">
      <c r="A327" t="str">
        <f t="shared" si="23"/>
        <v>128</v>
      </c>
      <c r="B327" t="str">
        <f>"5"</f>
        <v>5</v>
      </c>
      <c r="C327" t="s">
        <v>391</v>
      </c>
      <c r="D327" t="str">
        <f t="shared" si="21"/>
        <v>2</v>
      </c>
      <c r="E327">
        <v>1263</v>
      </c>
      <c r="F327">
        <v>1910</v>
      </c>
      <c r="G327" t="s">
        <v>29</v>
      </c>
      <c r="H327" t="s">
        <v>11</v>
      </c>
      <c r="I327">
        <v>1</v>
      </c>
      <c r="J327" t="s">
        <v>19</v>
      </c>
      <c r="K327" t="s">
        <v>11</v>
      </c>
    </row>
    <row r="328" spans="1:11" x14ac:dyDescent="0.25">
      <c r="A328" t="str">
        <f t="shared" si="23"/>
        <v>128</v>
      </c>
      <c r="B328" t="str">
        <f>"6"</f>
        <v>6</v>
      </c>
      <c r="C328" t="s">
        <v>392</v>
      </c>
      <c r="D328" t="str">
        <f t="shared" si="21"/>
        <v>2</v>
      </c>
      <c r="E328">
        <v>1080</v>
      </c>
      <c r="F328">
        <v>1905</v>
      </c>
      <c r="G328" t="s">
        <v>25</v>
      </c>
      <c r="H328" t="s">
        <v>11</v>
      </c>
      <c r="I328">
        <v>1</v>
      </c>
      <c r="J328" t="s">
        <v>19</v>
      </c>
      <c r="K328" t="s">
        <v>11</v>
      </c>
    </row>
    <row r="329" spans="1:11" x14ac:dyDescent="0.25">
      <c r="A329" t="str">
        <f t="shared" si="23"/>
        <v>128</v>
      </c>
      <c r="B329" t="str">
        <f>"7"</f>
        <v>7</v>
      </c>
      <c r="C329" t="s">
        <v>393</v>
      </c>
      <c r="D329" t="str">
        <f t="shared" si="21"/>
        <v>2</v>
      </c>
      <c r="E329">
        <v>1290</v>
      </c>
      <c r="F329">
        <v>1905</v>
      </c>
      <c r="G329" t="s">
        <v>29</v>
      </c>
      <c r="H329" t="s">
        <v>11</v>
      </c>
      <c r="I329">
        <v>1</v>
      </c>
      <c r="J329" t="s">
        <v>19</v>
      </c>
      <c r="K329" t="s">
        <v>11</v>
      </c>
    </row>
    <row r="330" spans="1:11" x14ac:dyDescent="0.25">
      <c r="A330" t="str">
        <f t="shared" si="23"/>
        <v>128</v>
      </c>
      <c r="B330" t="str">
        <f>"8"</f>
        <v>8</v>
      </c>
      <c r="C330" t="s">
        <v>394</v>
      </c>
      <c r="D330" t="str">
        <f t="shared" si="21"/>
        <v>2</v>
      </c>
      <c r="E330">
        <v>1415</v>
      </c>
      <c r="F330">
        <v>1895</v>
      </c>
      <c r="G330" t="s">
        <v>395</v>
      </c>
      <c r="H330" t="s">
        <v>11</v>
      </c>
      <c r="I330">
        <v>1</v>
      </c>
      <c r="J330" t="s">
        <v>19</v>
      </c>
      <c r="K330" t="s">
        <v>11</v>
      </c>
    </row>
    <row r="331" spans="1:11" x14ac:dyDescent="0.25">
      <c r="A331" t="str">
        <f t="shared" si="23"/>
        <v>128</v>
      </c>
      <c r="B331" t="str">
        <f>"9.01"</f>
        <v>9.01</v>
      </c>
      <c r="C331" t="s">
        <v>396</v>
      </c>
      <c r="D331" t="str">
        <f t="shared" si="21"/>
        <v>2</v>
      </c>
      <c r="E331">
        <v>1957</v>
      </c>
      <c r="F331">
        <v>1895</v>
      </c>
      <c r="G331" t="s">
        <v>397</v>
      </c>
      <c r="H331" t="s">
        <v>11</v>
      </c>
      <c r="I331">
        <v>1</v>
      </c>
      <c r="J331" t="s">
        <v>19</v>
      </c>
      <c r="K331" t="s">
        <v>11</v>
      </c>
    </row>
    <row r="332" spans="1:11" x14ac:dyDescent="0.25">
      <c r="A332" t="str">
        <f t="shared" si="23"/>
        <v>128</v>
      </c>
      <c r="B332" t="str">
        <f>"11"</f>
        <v>11</v>
      </c>
      <c r="C332" t="s">
        <v>398</v>
      </c>
      <c r="D332" t="str">
        <f t="shared" si="21"/>
        <v>2</v>
      </c>
      <c r="E332">
        <v>1375</v>
      </c>
      <c r="F332">
        <v>1926</v>
      </c>
      <c r="G332" t="s">
        <v>58</v>
      </c>
      <c r="H332" t="s">
        <v>11</v>
      </c>
      <c r="I332">
        <v>1</v>
      </c>
      <c r="J332" t="s">
        <v>19</v>
      </c>
      <c r="K332" t="s">
        <v>11</v>
      </c>
    </row>
    <row r="333" spans="1:11" x14ac:dyDescent="0.25">
      <c r="A333" t="str">
        <f t="shared" si="23"/>
        <v>128</v>
      </c>
      <c r="B333" t="str">
        <f>"12"</f>
        <v>12</v>
      </c>
      <c r="C333" t="s">
        <v>399</v>
      </c>
      <c r="D333" t="str">
        <f t="shared" si="21"/>
        <v>2</v>
      </c>
      <c r="E333">
        <v>1224</v>
      </c>
      <c r="F333">
        <v>1915</v>
      </c>
      <c r="G333" t="s">
        <v>25</v>
      </c>
      <c r="H333" t="s">
        <v>11</v>
      </c>
      <c r="I333">
        <v>1</v>
      </c>
      <c r="J333" t="s">
        <v>19</v>
      </c>
      <c r="K333" t="s">
        <v>11</v>
      </c>
    </row>
    <row r="334" spans="1:11" x14ac:dyDescent="0.25">
      <c r="A334" t="str">
        <f t="shared" si="23"/>
        <v>128</v>
      </c>
      <c r="B334" t="str">
        <f>"13"</f>
        <v>13</v>
      </c>
      <c r="C334" t="s">
        <v>400</v>
      </c>
      <c r="D334" t="str">
        <f t="shared" si="21"/>
        <v>2</v>
      </c>
      <c r="E334">
        <v>1064</v>
      </c>
      <c r="F334">
        <v>1927</v>
      </c>
      <c r="G334" t="s">
        <v>29</v>
      </c>
      <c r="H334" t="s">
        <v>11</v>
      </c>
      <c r="I334">
        <v>1</v>
      </c>
      <c r="J334" t="s">
        <v>19</v>
      </c>
      <c r="K334" t="s">
        <v>11</v>
      </c>
    </row>
    <row r="335" spans="1:11" x14ac:dyDescent="0.25">
      <c r="A335" t="str">
        <f t="shared" si="23"/>
        <v>128</v>
      </c>
      <c r="B335" t="str">
        <f>"14"</f>
        <v>14</v>
      </c>
      <c r="C335" t="s">
        <v>401</v>
      </c>
      <c r="D335" t="str">
        <f t="shared" si="21"/>
        <v>2</v>
      </c>
      <c r="E335">
        <v>1460</v>
      </c>
      <c r="F335">
        <v>1935</v>
      </c>
      <c r="G335" t="s">
        <v>123</v>
      </c>
      <c r="H335" t="s">
        <v>11</v>
      </c>
      <c r="I335">
        <v>1</v>
      </c>
      <c r="J335" t="s">
        <v>19</v>
      </c>
      <c r="K335" t="s">
        <v>11</v>
      </c>
    </row>
    <row r="336" spans="1:11" x14ac:dyDescent="0.25">
      <c r="A336" t="str">
        <f t="shared" si="23"/>
        <v>128</v>
      </c>
      <c r="B336" t="str">
        <f>"15"</f>
        <v>15</v>
      </c>
      <c r="C336" t="s">
        <v>402</v>
      </c>
      <c r="D336" t="str">
        <f t="shared" si="21"/>
        <v>2</v>
      </c>
      <c r="E336">
        <v>1682</v>
      </c>
      <c r="F336">
        <v>1905</v>
      </c>
      <c r="G336" t="s">
        <v>25</v>
      </c>
      <c r="H336" t="s">
        <v>11</v>
      </c>
      <c r="I336">
        <v>1</v>
      </c>
      <c r="J336" t="s">
        <v>19</v>
      </c>
      <c r="K336" t="s">
        <v>11</v>
      </c>
    </row>
    <row r="337" spans="1:11" x14ac:dyDescent="0.25">
      <c r="A337" t="str">
        <f t="shared" si="23"/>
        <v>128</v>
      </c>
      <c r="B337" t="str">
        <f>"16"</f>
        <v>16</v>
      </c>
      <c r="C337" t="s">
        <v>403</v>
      </c>
      <c r="D337" t="str">
        <f t="shared" si="21"/>
        <v>2</v>
      </c>
      <c r="E337">
        <v>2023</v>
      </c>
      <c r="F337">
        <v>1925</v>
      </c>
      <c r="G337" t="s">
        <v>312</v>
      </c>
      <c r="H337" t="s">
        <v>11</v>
      </c>
      <c r="I337">
        <v>2</v>
      </c>
      <c r="J337" t="s">
        <v>19</v>
      </c>
      <c r="K337" t="s">
        <v>11</v>
      </c>
    </row>
    <row r="338" spans="1:11" x14ac:dyDescent="0.25">
      <c r="A338" t="str">
        <f t="shared" si="23"/>
        <v>128</v>
      </c>
      <c r="B338" t="str">
        <f>"17"</f>
        <v>17</v>
      </c>
      <c r="C338" t="s">
        <v>404</v>
      </c>
      <c r="D338" t="str">
        <f t="shared" si="21"/>
        <v>2</v>
      </c>
      <c r="E338">
        <v>1267</v>
      </c>
      <c r="F338">
        <v>1956</v>
      </c>
      <c r="G338" t="s">
        <v>52</v>
      </c>
      <c r="H338" t="s">
        <v>11</v>
      </c>
      <c r="I338">
        <v>2</v>
      </c>
      <c r="J338" t="s">
        <v>19</v>
      </c>
      <c r="K338" t="s">
        <v>11</v>
      </c>
    </row>
    <row r="339" spans="1:11" x14ac:dyDescent="0.25">
      <c r="A339" t="str">
        <f t="shared" si="23"/>
        <v>128</v>
      </c>
      <c r="B339" t="str">
        <f>"18.01"</f>
        <v>18.01</v>
      </c>
      <c r="C339" t="s">
        <v>405</v>
      </c>
      <c r="D339" t="str">
        <f t="shared" si="21"/>
        <v>2</v>
      </c>
      <c r="E339">
        <v>2480</v>
      </c>
      <c r="F339">
        <v>1990</v>
      </c>
      <c r="G339" t="s">
        <v>72</v>
      </c>
      <c r="H339" t="s">
        <v>11</v>
      </c>
      <c r="I339">
        <v>1</v>
      </c>
      <c r="J339" t="s">
        <v>19</v>
      </c>
      <c r="K339" t="s">
        <v>11</v>
      </c>
    </row>
    <row r="340" spans="1:11" x14ac:dyDescent="0.25">
      <c r="A340" t="str">
        <f t="shared" si="23"/>
        <v>128</v>
      </c>
      <c r="B340" t="str">
        <f>"18.02"</f>
        <v>18.02</v>
      </c>
      <c r="C340" t="s">
        <v>406</v>
      </c>
      <c r="D340" t="str">
        <f t="shared" si="21"/>
        <v>2</v>
      </c>
      <c r="E340">
        <v>2480</v>
      </c>
      <c r="F340">
        <v>1990</v>
      </c>
      <c r="G340" t="s">
        <v>72</v>
      </c>
      <c r="H340" t="s">
        <v>11</v>
      </c>
      <c r="I340">
        <v>1</v>
      </c>
      <c r="J340" t="s">
        <v>19</v>
      </c>
      <c r="K340" t="s">
        <v>11</v>
      </c>
    </row>
    <row r="341" spans="1:11" x14ac:dyDescent="0.25">
      <c r="A341" t="str">
        <f t="shared" si="23"/>
        <v>128</v>
      </c>
      <c r="B341" t="str">
        <f>"20"</f>
        <v>20</v>
      </c>
      <c r="C341" t="s">
        <v>407</v>
      </c>
      <c r="D341" t="str">
        <f t="shared" si="21"/>
        <v>2</v>
      </c>
      <c r="E341">
        <v>2492</v>
      </c>
      <c r="F341">
        <v>1990</v>
      </c>
      <c r="G341" t="s">
        <v>408</v>
      </c>
      <c r="H341" t="s">
        <v>11</v>
      </c>
      <c r="I341">
        <v>1</v>
      </c>
      <c r="J341" t="s">
        <v>19</v>
      </c>
      <c r="K341" t="s">
        <v>11</v>
      </c>
    </row>
    <row r="342" spans="1:11" x14ac:dyDescent="0.25">
      <c r="A342" t="str">
        <f t="shared" si="23"/>
        <v>128</v>
      </c>
      <c r="B342" t="str">
        <f>"21"</f>
        <v>21</v>
      </c>
      <c r="C342" t="s">
        <v>409</v>
      </c>
      <c r="D342" t="str">
        <f t="shared" si="21"/>
        <v>2</v>
      </c>
      <c r="E342">
        <v>1295</v>
      </c>
      <c r="F342">
        <v>1955</v>
      </c>
      <c r="G342" t="s">
        <v>187</v>
      </c>
      <c r="H342" t="s">
        <v>11</v>
      </c>
      <c r="I342">
        <v>1</v>
      </c>
      <c r="J342" t="s">
        <v>19</v>
      </c>
      <c r="K342" t="s">
        <v>11</v>
      </c>
    </row>
    <row r="343" spans="1:11" x14ac:dyDescent="0.25">
      <c r="A343" t="str">
        <f t="shared" si="23"/>
        <v>128</v>
      </c>
      <c r="B343" t="str">
        <f>"22"</f>
        <v>22</v>
      </c>
      <c r="C343" t="s">
        <v>410</v>
      </c>
      <c r="D343" t="str">
        <f t="shared" si="21"/>
        <v>2</v>
      </c>
      <c r="E343">
        <v>1344</v>
      </c>
      <c r="F343">
        <v>1915</v>
      </c>
      <c r="G343" t="s">
        <v>25</v>
      </c>
      <c r="H343" t="s">
        <v>11</v>
      </c>
      <c r="I343">
        <v>1</v>
      </c>
      <c r="J343" t="s">
        <v>19</v>
      </c>
      <c r="K343" t="s">
        <v>11</v>
      </c>
    </row>
    <row r="344" spans="1:11" x14ac:dyDescent="0.25">
      <c r="A344" t="str">
        <f t="shared" ref="A344:A365" si="24">"129"</f>
        <v>129</v>
      </c>
      <c r="B344" t="str">
        <f>"1.01"</f>
        <v>1.01</v>
      </c>
      <c r="C344" t="s">
        <v>411</v>
      </c>
      <c r="D344" t="str">
        <f t="shared" si="21"/>
        <v>2</v>
      </c>
      <c r="E344">
        <v>2492</v>
      </c>
      <c r="F344">
        <v>1965</v>
      </c>
      <c r="G344" t="s">
        <v>312</v>
      </c>
      <c r="H344" t="s">
        <v>11</v>
      </c>
      <c r="I344">
        <v>2</v>
      </c>
      <c r="J344" t="s">
        <v>19</v>
      </c>
      <c r="K344" t="s">
        <v>11</v>
      </c>
    </row>
    <row r="345" spans="1:11" x14ac:dyDescent="0.25">
      <c r="A345" t="str">
        <f t="shared" si="24"/>
        <v>129</v>
      </c>
      <c r="B345" t="str">
        <f>"2"</f>
        <v>2</v>
      </c>
      <c r="C345" t="s">
        <v>412</v>
      </c>
      <c r="D345" t="str">
        <f t="shared" si="21"/>
        <v>2</v>
      </c>
      <c r="E345">
        <v>1520</v>
      </c>
      <c r="F345">
        <v>1900</v>
      </c>
      <c r="G345" t="s">
        <v>312</v>
      </c>
      <c r="H345" t="s">
        <v>11</v>
      </c>
      <c r="I345">
        <v>2</v>
      </c>
      <c r="J345" t="s">
        <v>19</v>
      </c>
      <c r="K345" t="s">
        <v>11</v>
      </c>
    </row>
    <row r="346" spans="1:11" x14ac:dyDescent="0.25">
      <c r="A346" t="str">
        <f t="shared" si="24"/>
        <v>129</v>
      </c>
      <c r="B346" t="str">
        <f>"3"</f>
        <v>3</v>
      </c>
      <c r="C346" t="s">
        <v>413</v>
      </c>
      <c r="D346" t="str">
        <f t="shared" si="21"/>
        <v>2</v>
      </c>
      <c r="E346">
        <v>1716</v>
      </c>
      <c r="F346">
        <v>1900</v>
      </c>
      <c r="G346" t="s">
        <v>312</v>
      </c>
      <c r="H346" t="s">
        <v>11</v>
      </c>
      <c r="I346">
        <v>2</v>
      </c>
      <c r="J346" t="s">
        <v>19</v>
      </c>
      <c r="K346" t="s">
        <v>11</v>
      </c>
    </row>
    <row r="347" spans="1:11" x14ac:dyDescent="0.25">
      <c r="A347" t="str">
        <f t="shared" si="24"/>
        <v>129</v>
      </c>
      <c r="B347" t="str">
        <f>"4"</f>
        <v>4</v>
      </c>
      <c r="C347" t="s">
        <v>414</v>
      </c>
      <c r="D347" t="str">
        <f t="shared" si="21"/>
        <v>2</v>
      </c>
      <c r="E347">
        <v>1080</v>
      </c>
      <c r="F347">
        <v>1885</v>
      </c>
      <c r="G347" t="s">
        <v>25</v>
      </c>
      <c r="H347" t="s">
        <v>11</v>
      </c>
      <c r="I347">
        <v>1</v>
      </c>
      <c r="J347" t="s">
        <v>19</v>
      </c>
      <c r="K347" t="s">
        <v>11</v>
      </c>
    </row>
    <row r="348" spans="1:11" x14ac:dyDescent="0.25">
      <c r="A348" t="str">
        <f t="shared" si="24"/>
        <v>129</v>
      </c>
      <c r="B348" t="str">
        <f>"5"</f>
        <v>5</v>
      </c>
      <c r="C348" t="s">
        <v>415</v>
      </c>
      <c r="D348" t="str">
        <f t="shared" si="21"/>
        <v>2</v>
      </c>
      <c r="E348">
        <v>1710</v>
      </c>
      <c r="F348">
        <v>1885</v>
      </c>
      <c r="G348" t="s">
        <v>119</v>
      </c>
      <c r="H348" t="s">
        <v>11</v>
      </c>
      <c r="I348">
        <v>2</v>
      </c>
      <c r="J348" t="s">
        <v>19</v>
      </c>
      <c r="K348" t="s">
        <v>11</v>
      </c>
    </row>
    <row r="349" spans="1:11" x14ac:dyDescent="0.25">
      <c r="A349" t="str">
        <f t="shared" si="24"/>
        <v>129</v>
      </c>
      <c r="B349" t="str">
        <f>"6"</f>
        <v>6</v>
      </c>
      <c r="C349" t="s">
        <v>416</v>
      </c>
      <c r="D349" t="str">
        <f t="shared" si="21"/>
        <v>2</v>
      </c>
      <c r="E349">
        <v>1512</v>
      </c>
      <c r="F349">
        <v>1979</v>
      </c>
      <c r="G349" t="s">
        <v>21</v>
      </c>
      <c r="H349" t="s">
        <v>11</v>
      </c>
      <c r="I349">
        <v>1</v>
      </c>
      <c r="J349" t="s">
        <v>19</v>
      </c>
      <c r="K349" t="s">
        <v>11</v>
      </c>
    </row>
    <row r="350" spans="1:11" x14ac:dyDescent="0.25">
      <c r="A350" t="str">
        <f t="shared" si="24"/>
        <v>129</v>
      </c>
      <c r="B350" t="str">
        <f>"7"</f>
        <v>7</v>
      </c>
      <c r="C350" t="s">
        <v>417</v>
      </c>
      <c r="D350" t="str">
        <f t="shared" si="21"/>
        <v>2</v>
      </c>
      <c r="E350">
        <v>1946</v>
      </c>
      <c r="F350">
        <v>1955</v>
      </c>
      <c r="G350" t="s">
        <v>35</v>
      </c>
      <c r="H350" t="s">
        <v>11</v>
      </c>
      <c r="I350">
        <v>1</v>
      </c>
      <c r="J350" t="s">
        <v>19</v>
      </c>
      <c r="K350" t="s">
        <v>11</v>
      </c>
    </row>
    <row r="351" spans="1:11" x14ac:dyDescent="0.25">
      <c r="A351" t="str">
        <f t="shared" si="24"/>
        <v>129</v>
      </c>
      <c r="B351" t="str">
        <f>"8"</f>
        <v>8</v>
      </c>
      <c r="C351" t="s">
        <v>418</v>
      </c>
      <c r="D351" t="str">
        <f t="shared" ref="D351:D414" si="25">"2"</f>
        <v>2</v>
      </c>
      <c r="E351">
        <v>1164</v>
      </c>
      <c r="F351">
        <v>1960</v>
      </c>
      <c r="G351" t="s">
        <v>123</v>
      </c>
      <c r="H351" t="s">
        <v>11</v>
      </c>
      <c r="I351">
        <v>1</v>
      </c>
      <c r="J351" t="s">
        <v>19</v>
      </c>
      <c r="K351" t="s">
        <v>11</v>
      </c>
    </row>
    <row r="352" spans="1:11" x14ac:dyDescent="0.25">
      <c r="A352" t="str">
        <f t="shared" si="24"/>
        <v>129</v>
      </c>
      <c r="B352" t="str">
        <f>"9"</f>
        <v>9</v>
      </c>
      <c r="C352" t="s">
        <v>419</v>
      </c>
      <c r="D352" t="str">
        <f t="shared" si="25"/>
        <v>2</v>
      </c>
      <c r="E352">
        <v>1568</v>
      </c>
      <c r="F352">
        <v>1958</v>
      </c>
      <c r="G352" t="s">
        <v>420</v>
      </c>
      <c r="H352" t="s">
        <v>11</v>
      </c>
      <c r="I352">
        <v>2</v>
      </c>
      <c r="J352" t="s">
        <v>19</v>
      </c>
      <c r="K352" t="s">
        <v>11</v>
      </c>
    </row>
    <row r="353" spans="1:11" x14ac:dyDescent="0.25">
      <c r="A353" t="str">
        <f t="shared" si="24"/>
        <v>129</v>
      </c>
      <c r="B353" t="str">
        <f>"10"</f>
        <v>10</v>
      </c>
      <c r="C353" t="s">
        <v>421</v>
      </c>
      <c r="D353" t="str">
        <f t="shared" si="25"/>
        <v>2</v>
      </c>
      <c r="E353">
        <v>1228</v>
      </c>
      <c r="F353">
        <v>1950</v>
      </c>
      <c r="G353" t="s">
        <v>291</v>
      </c>
      <c r="H353" t="s">
        <v>11</v>
      </c>
      <c r="I353">
        <v>1</v>
      </c>
      <c r="J353" t="s">
        <v>19</v>
      </c>
      <c r="K353" t="s">
        <v>11</v>
      </c>
    </row>
    <row r="354" spans="1:11" x14ac:dyDescent="0.25">
      <c r="A354" t="str">
        <f t="shared" si="24"/>
        <v>129</v>
      </c>
      <c r="B354" t="str">
        <f>"11"</f>
        <v>11</v>
      </c>
      <c r="C354" t="s">
        <v>422</v>
      </c>
      <c r="D354" t="str">
        <f t="shared" si="25"/>
        <v>2</v>
      </c>
      <c r="E354">
        <v>1339</v>
      </c>
      <c r="F354">
        <v>1956</v>
      </c>
      <c r="G354" t="s">
        <v>58</v>
      </c>
      <c r="H354" t="s">
        <v>11</v>
      </c>
      <c r="I354">
        <v>1</v>
      </c>
      <c r="J354" t="s">
        <v>19</v>
      </c>
      <c r="K354" t="s">
        <v>11</v>
      </c>
    </row>
    <row r="355" spans="1:11" x14ac:dyDescent="0.25">
      <c r="A355" t="str">
        <f t="shared" si="24"/>
        <v>129</v>
      </c>
      <c r="B355" t="str">
        <f>"12"</f>
        <v>12</v>
      </c>
      <c r="C355" t="s">
        <v>423</v>
      </c>
      <c r="D355" t="str">
        <f t="shared" si="25"/>
        <v>2</v>
      </c>
      <c r="E355">
        <v>974</v>
      </c>
      <c r="F355">
        <v>1947</v>
      </c>
      <c r="G355" t="s">
        <v>424</v>
      </c>
      <c r="H355" t="s">
        <v>11</v>
      </c>
      <c r="I355">
        <v>1</v>
      </c>
      <c r="J355" t="s">
        <v>19</v>
      </c>
      <c r="K355" t="s">
        <v>11</v>
      </c>
    </row>
    <row r="356" spans="1:11" x14ac:dyDescent="0.25">
      <c r="A356" t="str">
        <f t="shared" si="24"/>
        <v>129</v>
      </c>
      <c r="B356" t="str">
        <f>"13"</f>
        <v>13</v>
      </c>
      <c r="C356" t="s">
        <v>425</v>
      </c>
      <c r="D356" t="str">
        <f t="shared" si="25"/>
        <v>2</v>
      </c>
      <c r="E356">
        <v>1196</v>
      </c>
      <c r="F356">
        <v>1956</v>
      </c>
      <c r="G356" t="s">
        <v>381</v>
      </c>
      <c r="H356" t="s">
        <v>11</v>
      </c>
      <c r="I356">
        <v>1</v>
      </c>
      <c r="J356" t="s">
        <v>19</v>
      </c>
      <c r="K356" t="s">
        <v>11</v>
      </c>
    </row>
    <row r="357" spans="1:11" x14ac:dyDescent="0.25">
      <c r="A357" t="str">
        <f t="shared" si="24"/>
        <v>129</v>
      </c>
      <c r="B357" t="str">
        <f>"14"</f>
        <v>14</v>
      </c>
      <c r="C357" t="s">
        <v>426</v>
      </c>
      <c r="D357" t="str">
        <f t="shared" si="25"/>
        <v>2</v>
      </c>
      <c r="E357">
        <v>2796</v>
      </c>
      <c r="F357">
        <v>1949</v>
      </c>
      <c r="G357" t="s">
        <v>35</v>
      </c>
      <c r="H357" t="s">
        <v>11</v>
      </c>
      <c r="I357">
        <v>1</v>
      </c>
      <c r="J357" t="s">
        <v>19</v>
      </c>
      <c r="K357" t="s">
        <v>11</v>
      </c>
    </row>
    <row r="358" spans="1:11" x14ac:dyDescent="0.25">
      <c r="A358" t="str">
        <f t="shared" si="24"/>
        <v>129</v>
      </c>
      <c r="B358" t="str">
        <f>"15"</f>
        <v>15</v>
      </c>
      <c r="C358" t="s">
        <v>427</v>
      </c>
      <c r="D358" t="str">
        <f t="shared" si="25"/>
        <v>2</v>
      </c>
      <c r="E358">
        <v>1773</v>
      </c>
      <c r="F358">
        <v>1982</v>
      </c>
      <c r="G358" t="s">
        <v>37</v>
      </c>
      <c r="H358" t="s">
        <v>11</v>
      </c>
      <c r="I358">
        <v>1</v>
      </c>
      <c r="J358" t="s">
        <v>19</v>
      </c>
      <c r="K358" t="s">
        <v>11</v>
      </c>
    </row>
    <row r="359" spans="1:11" x14ac:dyDescent="0.25">
      <c r="A359" t="str">
        <f t="shared" si="24"/>
        <v>129</v>
      </c>
      <c r="B359" t="str">
        <f>"16"</f>
        <v>16</v>
      </c>
      <c r="C359" t="s">
        <v>428</v>
      </c>
      <c r="D359" t="str">
        <f t="shared" si="25"/>
        <v>2</v>
      </c>
      <c r="E359">
        <v>1414</v>
      </c>
      <c r="F359">
        <v>1955</v>
      </c>
      <c r="G359" t="s">
        <v>25</v>
      </c>
      <c r="H359" t="s">
        <v>11</v>
      </c>
      <c r="I359">
        <v>1</v>
      </c>
      <c r="J359" t="s">
        <v>19</v>
      </c>
      <c r="K359" t="s">
        <v>11</v>
      </c>
    </row>
    <row r="360" spans="1:11" x14ac:dyDescent="0.25">
      <c r="A360" t="str">
        <f t="shared" si="24"/>
        <v>129</v>
      </c>
      <c r="B360" t="str">
        <f>"17"</f>
        <v>17</v>
      </c>
      <c r="C360" t="s">
        <v>429</v>
      </c>
      <c r="D360" t="str">
        <f t="shared" si="25"/>
        <v>2</v>
      </c>
      <c r="E360">
        <v>1250</v>
      </c>
      <c r="F360">
        <v>1955</v>
      </c>
      <c r="G360" t="s">
        <v>27</v>
      </c>
      <c r="H360" t="s">
        <v>11</v>
      </c>
      <c r="I360">
        <v>1</v>
      </c>
      <c r="J360" t="s">
        <v>19</v>
      </c>
      <c r="K360" t="s">
        <v>11</v>
      </c>
    </row>
    <row r="361" spans="1:11" x14ac:dyDescent="0.25">
      <c r="A361" t="str">
        <f t="shared" si="24"/>
        <v>129</v>
      </c>
      <c r="B361" t="str">
        <f>"18"</f>
        <v>18</v>
      </c>
      <c r="C361" t="s">
        <v>430</v>
      </c>
      <c r="D361" t="str">
        <f t="shared" si="25"/>
        <v>2</v>
      </c>
      <c r="E361">
        <v>1586</v>
      </c>
      <c r="F361">
        <v>1955</v>
      </c>
      <c r="G361" t="s">
        <v>27</v>
      </c>
      <c r="H361" t="s">
        <v>11</v>
      </c>
      <c r="I361">
        <v>1</v>
      </c>
      <c r="J361" t="s">
        <v>19</v>
      </c>
      <c r="K361" t="s">
        <v>11</v>
      </c>
    </row>
    <row r="362" spans="1:11" x14ac:dyDescent="0.25">
      <c r="A362" t="str">
        <f t="shared" si="24"/>
        <v>129</v>
      </c>
      <c r="B362" t="str">
        <f>"19"</f>
        <v>19</v>
      </c>
      <c r="C362" t="s">
        <v>431</v>
      </c>
      <c r="D362" t="str">
        <f t="shared" si="25"/>
        <v>2</v>
      </c>
      <c r="E362">
        <v>1300</v>
      </c>
      <c r="F362">
        <v>1955</v>
      </c>
      <c r="G362" t="s">
        <v>27</v>
      </c>
      <c r="H362" t="s">
        <v>11</v>
      </c>
      <c r="I362">
        <v>1</v>
      </c>
      <c r="J362" t="s">
        <v>19</v>
      </c>
      <c r="K362" t="s">
        <v>11</v>
      </c>
    </row>
    <row r="363" spans="1:11" x14ac:dyDescent="0.25">
      <c r="A363" t="str">
        <f t="shared" si="24"/>
        <v>129</v>
      </c>
      <c r="B363" t="str">
        <f>"20"</f>
        <v>20</v>
      </c>
      <c r="C363" t="s">
        <v>432</v>
      </c>
      <c r="D363" t="str">
        <f t="shared" si="25"/>
        <v>2</v>
      </c>
      <c r="E363">
        <v>1836</v>
      </c>
      <c r="F363">
        <v>1900</v>
      </c>
      <c r="G363" t="s">
        <v>433</v>
      </c>
      <c r="H363" t="s">
        <v>11</v>
      </c>
      <c r="I363">
        <v>2</v>
      </c>
      <c r="J363" t="s">
        <v>19</v>
      </c>
      <c r="K363" t="s">
        <v>11</v>
      </c>
    </row>
    <row r="364" spans="1:11" x14ac:dyDescent="0.25">
      <c r="A364" t="str">
        <f t="shared" si="24"/>
        <v>129</v>
      </c>
      <c r="B364" t="str">
        <f>"21"</f>
        <v>21</v>
      </c>
      <c r="C364" t="s">
        <v>434</v>
      </c>
      <c r="D364" t="str">
        <f t="shared" si="25"/>
        <v>2</v>
      </c>
      <c r="E364">
        <v>1717</v>
      </c>
      <c r="F364">
        <v>1900</v>
      </c>
      <c r="G364" t="s">
        <v>316</v>
      </c>
      <c r="H364" t="s">
        <v>11</v>
      </c>
      <c r="I364">
        <v>2</v>
      </c>
      <c r="J364" t="s">
        <v>19</v>
      </c>
      <c r="K364" t="s">
        <v>11</v>
      </c>
    </row>
    <row r="365" spans="1:11" x14ac:dyDescent="0.25">
      <c r="A365" t="str">
        <f t="shared" si="24"/>
        <v>129</v>
      </c>
      <c r="B365" t="str">
        <f>"22"</f>
        <v>22</v>
      </c>
      <c r="C365" t="s">
        <v>435</v>
      </c>
      <c r="D365" t="str">
        <f t="shared" si="25"/>
        <v>2</v>
      </c>
      <c r="E365">
        <v>1171</v>
      </c>
      <c r="F365">
        <v>1900</v>
      </c>
      <c r="G365" t="s">
        <v>49</v>
      </c>
      <c r="H365" t="s">
        <v>11</v>
      </c>
      <c r="I365">
        <v>1</v>
      </c>
      <c r="J365" t="s">
        <v>19</v>
      </c>
      <c r="K365" t="s">
        <v>11</v>
      </c>
    </row>
    <row r="366" spans="1:11" x14ac:dyDescent="0.25">
      <c r="A366" t="str">
        <f t="shared" ref="A366:A373" si="26">"201"</f>
        <v>201</v>
      </c>
      <c r="B366" t="str">
        <f>"3"</f>
        <v>3</v>
      </c>
      <c r="C366" t="s">
        <v>439</v>
      </c>
      <c r="D366" t="str">
        <f t="shared" si="25"/>
        <v>2</v>
      </c>
      <c r="E366">
        <v>1776</v>
      </c>
      <c r="F366">
        <v>1955</v>
      </c>
      <c r="G366" t="s">
        <v>440</v>
      </c>
      <c r="H366" t="s">
        <v>11</v>
      </c>
      <c r="I366">
        <v>2</v>
      </c>
      <c r="J366" t="s">
        <v>19</v>
      </c>
      <c r="K366" t="s">
        <v>11</v>
      </c>
    </row>
    <row r="367" spans="1:11" x14ac:dyDescent="0.25">
      <c r="A367" t="str">
        <f t="shared" si="26"/>
        <v>201</v>
      </c>
      <c r="B367" t="str">
        <f>"4"</f>
        <v>4</v>
      </c>
      <c r="C367" t="s">
        <v>441</v>
      </c>
      <c r="D367" t="str">
        <f t="shared" si="25"/>
        <v>2</v>
      </c>
      <c r="E367">
        <v>1316</v>
      </c>
      <c r="F367">
        <v>1955</v>
      </c>
      <c r="G367" t="s">
        <v>242</v>
      </c>
      <c r="H367" t="s">
        <v>11</v>
      </c>
      <c r="I367">
        <v>1</v>
      </c>
      <c r="J367" t="s">
        <v>19</v>
      </c>
      <c r="K367" t="s">
        <v>11</v>
      </c>
    </row>
    <row r="368" spans="1:11" x14ac:dyDescent="0.25">
      <c r="A368" t="str">
        <f t="shared" si="26"/>
        <v>201</v>
      </c>
      <c r="B368" t="str">
        <f>"5"</f>
        <v>5</v>
      </c>
      <c r="C368" t="s">
        <v>442</v>
      </c>
      <c r="D368" t="str">
        <f t="shared" si="25"/>
        <v>2</v>
      </c>
      <c r="E368">
        <v>2697</v>
      </c>
      <c r="F368">
        <v>1975</v>
      </c>
      <c r="G368" t="s">
        <v>312</v>
      </c>
      <c r="H368" t="s">
        <v>11</v>
      </c>
      <c r="I368">
        <v>2</v>
      </c>
      <c r="J368" t="s">
        <v>19</v>
      </c>
      <c r="K368" t="s">
        <v>11</v>
      </c>
    </row>
    <row r="369" spans="1:11" x14ac:dyDescent="0.25">
      <c r="A369" t="str">
        <f t="shared" si="26"/>
        <v>201</v>
      </c>
      <c r="B369" t="str">
        <f>"6"</f>
        <v>6</v>
      </c>
      <c r="C369" t="s">
        <v>443</v>
      </c>
      <c r="D369" t="str">
        <f t="shared" si="25"/>
        <v>2</v>
      </c>
      <c r="E369">
        <v>2697</v>
      </c>
      <c r="F369">
        <v>1974</v>
      </c>
      <c r="G369" t="s">
        <v>312</v>
      </c>
      <c r="H369" t="s">
        <v>11</v>
      </c>
      <c r="I369">
        <v>2</v>
      </c>
      <c r="J369" t="s">
        <v>19</v>
      </c>
      <c r="K369" t="s">
        <v>11</v>
      </c>
    </row>
    <row r="370" spans="1:11" x14ac:dyDescent="0.25">
      <c r="A370" t="str">
        <f t="shared" si="26"/>
        <v>201</v>
      </c>
      <c r="B370" t="str">
        <f>"8"</f>
        <v>8</v>
      </c>
      <c r="C370" t="s">
        <v>445</v>
      </c>
      <c r="D370" t="str">
        <f t="shared" si="25"/>
        <v>2</v>
      </c>
      <c r="E370">
        <v>990</v>
      </c>
      <c r="F370">
        <v>1929</v>
      </c>
      <c r="G370" t="s">
        <v>446</v>
      </c>
      <c r="H370" t="s">
        <v>11</v>
      </c>
      <c r="I370">
        <v>1</v>
      </c>
      <c r="J370" t="s">
        <v>19</v>
      </c>
      <c r="K370" t="s">
        <v>11</v>
      </c>
    </row>
    <row r="371" spans="1:11" x14ac:dyDescent="0.25">
      <c r="A371" t="str">
        <f t="shared" si="26"/>
        <v>201</v>
      </c>
      <c r="B371" t="str">
        <f>"9"</f>
        <v>9</v>
      </c>
      <c r="C371" t="s">
        <v>447</v>
      </c>
      <c r="D371" t="str">
        <f t="shared" si="25"/>
        <v>2</v>
      </c>
      <c r="E371">
        <v>2178</v>
      </c>
      <c r="F371">
        <v>1973</v>
      </c>
      <c r="G371" t="s">
        <v>37</v>
      </c>
      <c r="H371" t="s">
        <v>11</v>
      </c>
      <c r="I371">
        <v>1</v>
      </c>
      <c r="J371" t="s">
        <v>19</v>
      </c>
      <c r="K371" t="s">
        <v>11</v>
      </c>
    </row>
    <row r="372" spans="1:11" x14ac:dyDescent="0.25">
      <c r="A372" t="str">
        <f t="shared" si="26"/>
        <v>201</v>
      </c>
      <c r="B372" t="str">
        <f>"10.01"</f>
        <v>10.01</v>
      </c>
      <c r="C372" t="s">
        <v>448</v>
      </c>
      <c r="D372" t="str">
        <f t="shared" si="25"/>
        <v>2</v>
      </c>
      <c r="E372">
        <v>2344</v>
      </c>
      <c r="F372">
        <v>1973</v>
      </c>
      <c r="G372" t="s">
        <v>449</v>
      </c>
      <c r="H372" t="s">
        <v>11</v>
      </c>
      <c r="I372">
        <v>1</v>
      </c>
      <c r="J372" t="s">
        <v>19</v>
      </c>
      <c r="K372" t="s">
        <v>11</v>
      </c>
    </row>
    <row r="373" spans="1:11" x14ac:dyDescent="0.25">
      <c r="A373" t="str">
        <f t="shared" si="26"/>
        <v>201</v>
      </c>
      <c r="B373" t="str">
        <f>"10.02"</f>
        <v>10.02</v>
      </c>
      <c r="C373" t="s">
        <v>450</v>
      </c>
      <c r="D373" t="str">
        <f t="shared" si="25"/>
        <v>2</v>
      </c>
      <c r="E373">
        <v>1366</v>
      </c>
      <c r="F373">
        <v>1970</v>
      </c>
      <c r="G373" t="s">
        <v>254</v>
      </c>
      <c r="H373" t="s">
        <v>11</v>
      </c>
      <c r="I373">
        <v>1</v>
      </c>
      <c r="J373" t="s">
        <v>19</v>
      </c>
      <c r="K373" t="s">
        <v>11</v>
      </c>
    </row>
    <row r="374" spans="1:11" x14ac:dyDescent="0.25">
      <c r="A374" t="str">
        <f>"204"</f>
        <v>204</v>
      </c>
      <c r="B374" t="str">
        <f>"4"</f>
        <v>4</v>
      </c>
      <c r="C374" t="s">
        <v>461</v>
      </c>
      <c r="D374" t="str">
        <f t="shared" si="25"/>
        <v>2</v>
      </c>
      <c r="E374">
        <v>2402</v>
      </c>
      <c r="F374">
        <v>1926</v>
      </c>
      <c r="G374" t="s">
        <v>250</v>
      </c>
      <c r="H374" t="s">
        <v>11</v>
      </c>
      <c r="I374">
        <v>2</v>
      </c>
      <c r="J374" t="s">
        <v>456</v>
      </c>
      <c r="K374" t="s">
        <v>11</v>
      </c>
    </row>
    <row r="375" spans="1:11" x14ac:dyDescent="0.25">
      <c r="A375" t="str">
        <f>"204"</f>
        <v>204</v>
      </c>
      <c r="B375" t="str">
        <f>"6"</f>
        <v>6</v>
      </c>
      <c r="C375" t="s">
        <v>464</v>
      </c>
      <c r="D375" t="str">
        <f t="shared" si="25"/>
        <v>2</v>
      </c>
      <c r="E375">
        <v>2310</v>
      </c>
      <c r="F375">
        <v>1914</v>
      </c>
      <c r="G375" t="s">
        <v>465</v>
      </c>
      <c r="H375" t="s">
        <v>11</v>
      </c>
      <c r="I375">
        <v>3</v>
      </c>
      <c r="J375" t="s">
        <v>438</v>
      </c>
      <c r="K375" t="s">
        <v>11</v>
      </c>
    </row>
    <row r="376" spans="1:11" x14ac:dyDescent="0.25">
      <c r="A376" t="str">
        <f>"204"</f>
        <v>204</v>
      </c>
      <c r="B376" t="str">
        <f>"7"</f>
        <v>7</v>
      </c>
      <c r="C376" t="s">
        <v>466</v>
      </c>
      <c r="D376" t="str">
        <f t="shared" si="25"/>
        <v>2</v>
      </c>
      <c r="E376">
        <v>1880</v>
      </c>
      <c r="F376">
        <v>1920</v>
      </c>
      <c r="G376" t="s">
        <v>250</v>
      </c>
      <c r="H376" t="s">
        <v>11</v>
      </c>
      <c r="I376">
        <v>2</v>
      </c>
      <c r="J376" t="s">
        <v>438</v>
      </c>
      <c r="K376" t="s">
        <v>11</v>
      </c>
    </row>
    <row r="377" spans="1:11" x14ac:dyDescent="0.25">
      <c r="A377" t="str">
        <f>"204"</f>
        <v>204</v>
      </c>
      <c r="B377" t="str">
        <f>"8"</f>
        <v>8</v>
      </c>
      <c r="C377" t="s">
        <v>467</v>
      </c>
      <c r="D377" t="str">
        <f t="shared" si="25"/>
        <v>2</v>
      </c>
      <c r="E377">
        <v>1777</v>
      </c>
      <c r="F377">
        <v>1930</v>
      </c>
      <c r="G377" t="s">
        <v>252</v>
      </c>
      <c r="H377" t="s">
        <v>11</v>
      </c>
      <c r="I377">
        <v>2</v>
      </c>
      <c r="J377" t="s">
        <v>438</v>
      </c>
      <c r="K377" t="s">
        <v>11</v>
      </c>
    </row>
    <row r="378" spans="1:11" x14ac:dyDescent="0.25">
      <c r="A378" t="str">
        <f>"204"</f>
        <v>204</v>
      </c>
      <c r="B378" t="str">
        <f>"9"</f>
        <v>9</v>
      </c>
      <c r="C378" t="s">
        <v>468</v>
      </c>
      <c r="D378" t="str">
        <f t="shared" si="25"/>
        <v>2</v>
      </c>
      <c r="E378">
        <v>1948</v>
      </c>
      <c r="F378">
        <v>1920</v>
      </c>
      <c r="G378" t="s">
        <v>469</v>
      </c>
      <c r="H378" t="s">
        <v>11</v>
      </c>
      <c r="I378">
        <v>2</v>
      </c>
      <c r="J378" t="s">
        <v>438</v>
      </c>
      <c r="K378" t="s">
        <v>11</v>
      </c>
    </row>
    <row r="379" spans="1:11" x14ac:dyDescent="0.25">
      <c r="A379" t="str">
        <f>"204.01"</f>
        <v>204.01</v>
      </c>
      <c r="B379" t="str">
        <f>"1.01"</f>
        <v>1.01</v>
      </c>
      <c r="C379" t="s">
        <v>472</v>
      </c>
      <c r="D379" t="str">
        <f t="shared" si="25"/>
        <v>2</v>
      </c>
      <c r="E379">
        <v>2480</v>
      </c>
      <c r="F379">
        <v>1990</v>
      </c>
      <c r="G379" t="s">
        <v>473</v>
      </c>
      <c r="H379" t="s">
        <v>11</v>
      </c>
      <c r="I379">
        <v>1</v>
      </c>
      <c r="J379" t="s">
        <v>19</v>
      </c>
      <c r="K379" t="s">
        <v>11</v>
      </c>
    </row>
    <row r="380" spans="1:11" x14ac:dyDescent="0.25">
      <c r="A380" t="str">
        <f>"204.01"</f>
        <v>204.01</v>
      </c>
      <c r="B380" t="str">
        <f>"1.02"</f>
        <v>1.02</v>
      </c>
      <c r="C380" t="s">
        <v>474</v>
      </c>
      <c r="D380" t="str">
        <f t="shared" si="25"/>
        <v>2</v>
      </c>
      <c r="E380">
        <v>2062</v>
      </c>
      <c r="F380">
        <v>1990</v>
      </c>
      <c r="G380" t="s">
        <v>475</v>
      </c>
      <c r="H380" t="s">
        <v>11</v>
      </c>
      <c r="I380">
        <v>1</v>
      </c>
      <c r="J380" t="s">
        <v>19</v>
      </c>
      <c r="K380" t="s">
        <v>11</v>
      </c>
    </row>
    <row r="381" spans="1:11" x14ac:dyDescent="0.25">
      <c r="A381" t="str">
        <f>"204.01"</f>
        <v>204.01</v>
      </c>
      <c r="B381" t="str">
        <f>"1.03"</f>
        <v>1.03</v>
      </c>
      <c r="C381" t="s">
        <v>476</v>
      </c>
      <c r="D381" t="str">
        <f t="shared" si="25"/>
        <v>2</v>
      </c>
      <c r="E381">
        <v>2238</v>
      </c>
      <c r="F381">
        <v>1990</v>
      </c>
      <c r="G381" t="s">
        <v>475</v>
      </c>
      <c r="H381" t="s">
        <v>11</v>
      </c>
      <c r="I381">
        <v>1</v>
      </c>
      <c r="J381" t="s">
        <v>19</v>
      </c>
      <c r="K381" t="s">
        <v>11</v>
      </c>
    </row>
    <row r="382" spans="1:11" x14ac:dyDescent="0.25">
      <c r="A382" t="str">
        <f>"204.01"</f>
        <v>204.01</v>
      </c>
      <c r="B382" t="str">
        <f>"1.04"</f>
        <v>1.04</v>
      </c>
      <c r="C382" t="s">
        <v>477</v>
      </c>
      <c r="D382" t="str">
        <f t="shared" si="25"/>
        <v>2</v>
      </c>
      <c r="E382">
        <v>2238</v>
      </c>
      <c r="F382">
        <v>1990</v>
      </c>
      <c r="G382" t="s">
        <v>475</v>
      </c>
      <c r="H382" t="s">
        <v>11</v>
      </c>
      <c r="I382">
        <v>1</v>
      </c>
      <c r="J382" t="s">
        <v>19</v>
      </c>
      <c r="K382" t="s">
        <v>11</v>
      </c>
    </row>
    <row r="383" spans="1:11" x14ac:dyDescent="0.25">
      <c r="A383" t="str">
        <f t="shared" ref="A383:A405" si="27">"205"</f>
        <v>205</v>
      </c>
      <c r="B383" t="str">
        <f>"3"</f>
        <v>3</v>
      </c>
      <c r="C383" t="s">
        <v>480</v>
      </c>
      <c r="D383" t="str">
        <f t="shared" si="25"/>
        <v>2</v>
      </c>
      <c r="E383">
        <v>2020</v>
      </c>
      <c r="F383">
        <v>1925</v>
      </c>
      <c r="G383" t="s">
        <v>25</v>
      </c>
      <c r="H383" t="s">
        <v>11</v>
      </c>
      <c r="I383">
        <v>1</v>
      </c>
      <c r="J383" t="s">
        <v>481</v>
      </c>
      <c r="K383" t="s">
        <v>11</v>
      </c>
    </row>
    <row r="384" spans="1:11" x14ac:dyDescent="0.25">
      <c r="A384" t="str">
        <f t="shared" si="27"/>
        <v>205</v>
      </c>
      <c r="B384" t="str">
        <f>"4"</f>
        <v>4</v>
      </c>
      <c r="C384" t="s">
        <v>482</v>
      </c>
      <c r="D384" t="str">
        <f t="shared" si="25"/>
        <v>2</v>
      </c>
      <c r="E384">
        <v>1679</v>
      </c>
      <c r="F384">
        <v>1924</v>
      </c>
      <c r="G384" t="s">
        <v>433</v>
      </c>
      <c r="H384" t="s">
        <v>11</v>
      </c>
      <c r="I384">
        <v>1</v>
      </c>
      <c r="J384" t="s">
        <v>481</v>
      </c>
      <c r="K384" t="s">
        <v>11</v>
      </c>
    </row>
    <row r="385" spans="1:11" x14ac:dyDescent="0.25">
      <c r="A385" t="str">
        <f t="shared" si="27"/>
        <v>205</v>
      </c>
      <c r="B385" t="str">
        <f>"5"</f>
        <v>5</v>
      </c>
      <c r="C385" t="s">
        <v>483</v>
      </c>
      <c r="D385" t="str">
        <f t="shared" si="25"/>
        <v>2</v>
      </c>
      <c r="E385">
        <v>1742</v>
      </c>
      <c r="F385">
        <v>1925</v>
      </c>
      <c r="G385" t="s">
        <v>484</v>
      </c>
      <c r="H385" t="s">
        <v>11</v>
      </c>
      <c r="I385">
        <v>2</v>
      </c>
      <c r="J385" t="s">
        <v>481</v>
      </c>
      <c r="K385" t="s">
        <v>11</v>
      </c>
    </row>
    <row r="386" spans="1:11" x14ac:dyDescent="0.25">
      <c r="A386" t="str">
        <f t="shared" si="27"/>
        <v>205</v>
      </c>
      <c r="B386" t="str">
        <f>"5.1"</f>
        <v>5.1</v>
      </c>
      <c r="C386" t="s">
        <v>485</v>
      </c>
      <c r="D386" t="str">
        <f t="shared" si="25"/>
        <v>2</v>
      </c>
      <c r="E386">
        <v>1824</v>
      </c>
      <c r="F386">
        <v>1951</v>
      </c>
      <c r="G386" t="s">
        <v>25</v>
      </c>
      <c r="H386" t="s">
        <v>11</v>
      </c>
      <c r="I386">
        <v>1</v>
      </c>
      <c r="J386" t="s">
        <v>481</v>
      </c>
      <c r="K386" t="s">
        <v>11</v>
      </c>
    </row>
    <row r="387" spans="1:11" x14ac:dyDescent="0.25">
      <c r="A387" t="str">
        <f t="shared" si="27"/>
        <v>205</v>
      </c>
      <c r="B387" t="str">
        <f>"6"</f>
        <v>6</v>
      </c>
      <c r="C387" t="s">
        <v>486</v>
      </c>
      <c r="D387" t="str">
        <f t="shared" si="25"/>
        <v>2</v>
      </c>
      <c r="E387">
        <v>1012</v>
      </c>
      <c r="F387">
        <v>1957</v>
      </c>
      <c r="G387" t="s">
        <v>123</v>
      </c>
      <c r="H387" t="s">
        <v>11</v>
      </c>
      <c r="I387">
        <v>1</v>
      </c>
      <c r="J387" t="s">
        <v>481</v>
      </c>
      <c r="K387" t="s">
        <v>11</v>
      </c>
    </row>
    <row r="388" spans="1:11" x14ac:dyDescent="0.25">
      <c r="A388" t="str">
        <f t="shared" si="27"/>
        <v>205</v>
      </c>
      <c r="B388" t="str">
        <f>"7"</f>
        <v>7</v>
      </c>
      <c r="C388" t="s">
        <v>487</v>
      </c>
      <c r="D388" t="str">
        <f t="shared" si="25"/>
        <v>2</v>
      </c>
      <c r="E388">
        <v>1012</v>
      </c>
      <c r="F388">
        <v>1948</v>
      </c>
      <c r="G388" t="s">
        <v>21</v>
      </c>
      <c r="H388" t="s">
        <v>11</v>
      </c>
      <c r="I388">
        <v>1</v>
      </c>
      <c r="J388" t="s">
        <v>481</v>
      </c>
      <c r="K388" t="s">
        <v>11</v>
      </c>
    </row>
    <row r="389" spans="1:11" x14ac:dyDescent="0.25">
      <c r="A389" t="str">
        <f t="shared" si="27"/>
        <v>205</v>
      </c>
      <c r="B389" t="str">
        <f>"8.01"</f>
        <v>8.01</v>
      </c>
      <c r="C389" t="s">
        <v>488</v>
      </c>
      <c r="D389" t="str">
        <f t="shared" si="25"/>
        <v>2</v>
      </c>
      <c r="E389">
        <v>1365</v>
      </c>
      <c r="F389">
        <v>1924</v>
      </c>
      <c r="G389" t="s">
        <v>25</v>
      </c>
      <c r="H389" t="s">
        <v>11</v>
      </c>
      <c r="I389">
        <v>1</v>
      </c>
      <c r="J389" t="s">
        <v>481</v>
      </c>
      <c r="K389" t="s">
        <v>11</v>
      </c>
    </row>
    <row r="390" spans="1:11" x14ac:dyDescent="0.25">
      <c r="A390" t="str">
        <f t="shared" si="27"/>
        <v>205</v>
      </c>
      <c r="B390" t="str">
        <f>"10"</f>
        <v>10</v>
      </c>
      <c r="C390" t="s">
        <v>489</v>
      </c>
      <c r="D390" t="str">
        <f t="shared" si="25"/>
        <v>2</v>
      </c>
      <c r="E390">
        <v>1113</v>
      </c>
      <c r="F390">
        <v>1925</v>
      </c>
      <c r="G390" t="s">
        <v>25</v>
      </c>
      <c r="H390" t="s">
        <v>11</v>
      </c>
      <c r="I390">
        <v>1</v>
      </c>
      <c r="J390" t="s">
        <v>481</v>
      </c>
      <c r="K390" t="s">
        <v>11</v>
      </c>
    </row>
    <row r="391" spans="1:11" x14ac:dyDescent="0.25">
      <c r="A391" t="str">
        <f t="shared" si="27"/>
        <v>205</v>
      </c>
      <c r="B391" t="str">
        <f>"11"</f>
        <v>11</v>
      </c>
      <c r="C391" t="s">
        <v>490</v>
      </c>
      <c r="D391" t="str">
        <f t="shared" si="25"/>
        <v>2</v>
      </c>
      <c r="E391">
        <v>1360</v>
      </c>
      <c r="F391">
        <v>1956</v>
      </c>
      <c r="G391" t="s">
        <v>25</v>
      </c>
      <c r="H391" t="s">
        <v>11</v>
      </c>
      <c r="I391">
        <v>1</v>
      </c>
      <c r="J391" t="s">
        <v>481</v>
      </c>
      <c r="K391" t="s">
        <v>11</v>
      </c>
    </row>
    <row r="392" spans="1:11" x14ac:dyDescent="0.25">
      <c r="A392" t="str">
        <f t="shared" si="27"/>
        <v>205</v>
      </c>
      <c r="B392" t="str">
        <f>"12"</f>
        <v>12</v>
      </c>
      <c r="C392" t="s">
        <v>491</v>
      </c>
      <c r="D392" t="str">
        <f t="shared" si="25"/>
        <v>2</v>
      </c>
      <c r="E392">
        <v>1219</v>
      </c>
      <c r="F392">
        <v>1925</v>
      </c>
      <c r="G392" t="s">
        <v>58</v>
      </c>
      <c r="H392" t="s">
        <v>11</v>
      </c>
      <c r="I392">
        <v>1</v>
      </c>
      <c r="J392" t="s">
        <v>481</v>
      </c>
      <c r="K392" t="s">
        <v>11</v>
      </c>
    </row>
    <row r="393" spans="1:11" x14ac:dyDescent="0.25">
      <c r="A393" t="str">
        <f t="shared" si="27"/>
        <v>205</v>
      </c>
      <c r="B393" t="str">
        <f>"13"</f>
        <v>13</v>
      </c>
      <c r="C393" t="s">
        <v>492</v>
      </c>
      <c r="D393" t="str">
        <f t="shared" si="25"/>
        <v>2</v>
      </c>
      <c r="E393">
        <v>1117</v>
      </c>
      <c r="F393">
        <v>1926</v>
      </c>
      <c r="G393" t="s">
        <v>35</v>
      </c>
      <c r="H393" t="s">
        <v>11</v>
      </c>
      <c r="I393">
        <v>1</v>
      </c>
      <c r="J393" t="s">
        <v>481</v>
      </c>
      <c r="K393" t="s">
        <v>11</v>
      </c>
    </row>
    <row r="394" spans="1:11" x14ac:dyDescent="0.25">
      <c r="A394" t="str">
        <f t="shared" si="27"/>
        <v>205</v>
      </c>
      <c r="B394" t="str">
        <f>"16"</f>
        <v>16</v>
      </c>
      <c r="C394" t="s">
        <v>496</v>
      </c>
      <c r="D394" t="str">
        <f t="shared" si="25"/>
        <v>2</v>
      </c>
      <c r="E394">
        <v>1518</v>
      </c>
      <c r="F394">
        <v>1937</v>
      </c>
      <c r="G394" t="s">
        <v>35</v>
      </c>
      <c r="H394" t="s">
        <v>11</v>
      </c>
      <c r="I394">
        <v>1</v>
      </c>
      <c r="J394" t="s">
        <v>481</v>
      </c>
      <c r="K394" t="s">
        <v>11</v>
      </c>
    </row>
    <row r="395" spans="1:11" x14ac:dyDescent="0.25">
      <c r="A395" t="str">
        <f t="shared" si="27"/>
        <v>205</v>
      </c>
      <c r="B395" t="str">
        <f>"18"</f>
        <v>18</v>
      </c>
      <c r="C395" t="s">
        <v>498</v>
      </c>
      <c r="D395" t="str">
        <f t="shared" si="25"/>
        <v>2</v>
      </c>
      <c r="E395">
        <v>1361</v>
      </c>
      <c r="F395">
        <v>1953</v>
      </c>
      <c r="G395" t="s">
        <v>25</v>
      </c>
      <c r="H395" t="s">
        <v>11</v>
      </c>
      <c r="I395">
        <v>1</v>
      </c>
      <c r="J395" t="s">
        <v>481</v>
      </c>
      <c r="K395" t="s">
        <v>11</v>
      </c>
    </row>
    <row r="396" spans="1:11" x14ac:dyDescent="0.25">
      <c r="A396" t="str">
        <f t="shared" si="27"/>
        <v>205</v>
      </c>
      <c r="B396" t="str">
        <f>"19"</f>
        <v>19</v>
      </c>
      <c r="C396" t="s">
        <v>499</v>
      </c>
      <c r="D396" t="str">
        <f t="shared" si="25"/>
        <v>2</v>
      </c>
      <c r="E396">
        <v>1190</v>
      </c>
      <c r="F396">
        <v>1955</v>
      </c>
      <c r="G396" t="s">
        <v>31</v>
      </c>
      <c r="H396" t="s">
        <v>11</v>
      </c>
      <c r="I396">
        <v>1</v>
      </c>
      <c r="J396" t="s">
        <v>481</v>
      </c>
      <c r="K396" t="s">
        <v>11</v>
      </c>
    </row>
    <row r="397" spans="1:11" x14ac:dyDescent="0.25">
      <c r="A397" t="str">
        <f t="shared" si="27"/>
        <v>205</v>
      </c>
      <c r="B397" t="str">
        <f>"20"</f>
        <v>20</v>
      </c>
      <c r="C397" t="s">
        <v>500</v>
      </c>
      <c r="D397" t="str">
        <f t="shared" si="25"/>
        <v>2</v>
      </c>
      <c r="E397">
        <v>1190</v>
      </c>
      <c r="F397">
        <v>1955</v>
      </c>
      <c r="G397" t="s">
        <v>31</v>
      </c>
      <c r="H397" t="s">
        <v>11</v>
      </c>
      <c r="I397">
        <v>1</v>
      </c>
      <c r="J397" t="s">
        <v>481</v>
      </c>
      <c r="K397" t="s">
        <v>11</v>
      </c>
    </row>
    <row r="398" spans="1:11" x14ac:dyDescent="0.25">
      <c r="A398" t="str">
        <f t="shared" si="27"/>
        <v>205</v>
      </c>
      <c r="B398" t="str">
        <f>"21"</f>
        <v>21</v>
      </c>
      <c r="C398" t="s">
        <v>501</v>
      </c>
      <c r="D398" t="str">
        <f t="shared" si="25"/>
        <v>2</v>
      </c>
      <c r="E398">
        <v>1075</v>
      </c>
      <c r="F398">
        <v>1953</v>
      </c>
      <c r="G398" t="s">
        <v>25</v>
      </c>
      <c r="H398" t="s">
        <v>11</v>
      </c>
      <c r="I398">
        <v>1</v>
      </c>
      <c r="J398" t="s">
        <v>481</v>
      </c>
      <c r="K398" t="s">
        <v>11</v>
      </c>
    </row>
    <row r="399" spans="1:11" x14ac:dyDescent="0.25">
      <c r="A399" t="str">
        <f t="shared" si="27"/>
        <v>205</v>
      </c>
      <c r="B399" t="str">
        <f>"22"</f>
        <v>22</v>
      </c>
      <c r="C399" t="s">
        <v>502</v>
      </c>
      <c r="D399" t="str">
        <f t="shared" si="25"/>
        <v>2</v>
      </c>
      <c r="E399">
        <v>1580</v>
      </c>
      <c r="F399">
        <v>1955</v>
      </c>
      <c r="G399" t="s">
        <v>161</v>
      </c>
      <c r="H399" t="s">
        <v>11</v>
      </c>
      <c r="I399">
        <v>1</v>
      </c>
      <c r="J399" t="s">
        <v>481</v>
      </c>
      <c r="K399" t="s">
        <v>11</v>
      </c>
    </row>
    <row r="400" spans="1:11" x14ac:dyDescent="0.25">
      <c r="A400" t="str">
        <f t="shared" si="27"/>
        <v>205</v>
      </c>
      <c r="B400" t="str">
        <f>"23"</f>
        <v>23</v>
      </c>
      <c r="C400" t="s">
        <v>503</v>
      </c>
      <c r="D400" t="str">
        <f t="shared" si="25"/>
        <v>2</v>
      </c>
      <c r="E400">
        <v>1152</v>
      </c>
      <c r="F400">
        <v>1953</v>
      </c>
      <c r="G400" t="s">
        <v>35</v>
      </c>
      <c r="H400" t="s">
        <v>11</v>
      </c>
      <c r="I400">
        <v>1</v>
      </c>
      <c r="J400" t="s">
        <v>481</v>
      </c>
      <c r="K400" t="s">
        <v>11</v>
      </c>
    </row>
    <row r="401" spans="1:11" x14ac:dyDescent="0.25">
      <c r="A401" t="str">
        <f t="shared" si="27"/>
        <v>205</v>
      </c>
      <c r="B401" t="str">
        <f>"24"</f>
        <v>24</v>
      </c>
      <c r="C401" t="s">
        <v>504</v>
      </c>
      <c r="D401" t="str">
        <f t="shared" si="25"/>
        <v>2</v>
      </c>
      <c r="E401">
        <v>1324</v>
      </c>
      <c r="F401">
        <v>1951</v>
      </c>
      <c r="G401" t="s">
        <v>25</v>
      </c>
      <c r="H401" t="s">
        <v>11</v>
      </c>
      <c r="I401">
        <v>1</v>
      </c>
      <c r="J401" t="s">
        <v>481</v>
      </c>
      <c r="K401" t="s">
        <v>11</v>
      </c>
    </row>
    <row r="402" spans="1:11" x14ac:dyDescent="0.25">
      <c r="A402" t="str">
        <f t="shared" si="27"/>
        <v>205</v>
      </c>
      <c r="B402" t="str">
        <f>"25.01"</f>
        <v>25.01</v>
      </c>
      <c r="C402" t="s">
        <v>505</v>
      </c>
      <c r="D402" t="str">
        <f t="shared" si="25"/>
        <v>2</v>
      </c>
      <c r="E402">
        <v>2720</v>
      </c>
      <c r="F402">
        <v>1989</v>
      </c>
      <c r="G402" t="s">
        <v>506</v>
      </c>
      <c r="H402" t="s">
        <v>11</v>
      </c>
      <c r="I402">
        <v>1</v>
      </c>
      <c r="J402" t="s">
        <v>481</v>
      </c>
      <c r="K402" t="s">
        <v>11</v>
      </c>
    </row>
    <row r="403" spans="1:11" x14ac:dyDescent="0.25">
      <c r="A403" t="str">
        <f t="shared" si="27"/>
        <v>205</v>
      </c>
      <c r="B403" t="str">
        <f>"27"</f>
        <v>27</v>
      </c>
      <c r="C403" t="s">
        <v>507</v>
      </c>
      <c r="D403" t="str">
        <f t="shared" si="25"/>
        <v>2</v>
      </c>
      <c r="E403">
        <v>960</v>
      </c>
      <c r="F403">
        <v>1959</v>
      </c>
      <c r="G403" t="s">
        <v>21</v>
      </c>
      <c r="H403" t="s">
        <v>11</v>
      </c>
      <c r="I403">
        <v>1</v>
      </c>
      <c r="J403" t="s">
        <v>481</v>
      </c>
      <c r="K403" t="s">
        <v>11</v>
      </c>
    </row>
    <row r="404" spans="1:11" x14ac:dyDescent="0.25">
      <c r="A404" t="str">
        <f t="shared" si="27"/>
        <v>205</v>
      </c>
      <c r="B404" t="str">
        <f>"28"</f>
        <v>28</v>
      </c>
      <c r="C404" t="s">
        <v>508</v>
      </c>
      <c r="D404" t="str">
        <f t="shared" si="25"/>
        <v>2</v>
      </c>
      <c r="E404">
        <v>1555</v>
      </c>
      <c r="F404">
        <v>1962</v>
      </c>
      <c r="G404" t="s">
        <v>25</v>
      </c>
      <c r="H404" t="s">
        <v>11</v>
      </c>
      <c r="I404">
        <v>1</v>
      </c>
      <c r="J404" t="s">
        <v>481</v>
      </c>
      <c r="K404" t="s">
        <v>11</v>
      </c>
    </row>
    <row r="405" spans="1:11" x14ac:dyDescent="0.25">
      <c r="A405" t="str">
        <f t="shared" si="27"/>
        <v>205</v>
      </c>
      <c r="B405" t="str">
        <f>"30"</f>
        <v>30</v>
      </c>
      <c r="C405" t="s">
        <v>509</v>
      </c>
      <c r="D405" t="str">
        <f t="shared" si="25"/>
        <v>2</v>
      </c>
      <c r="E405">
        <v>2960</v>
      </c>
      <c r="F405">
        <v>1930</v>
      </c>
      <c r="G405" t="s">
        <v>510</v>
      </c>
      <c r="H405" t="s">
        <v>11</v>
      </c>
      <c r="I405">
        <v>2</v>
      </c>
      <c r="J405" t="s">
        <v>438</v>
      </c>
      <c r="K405" t="s">
        <v>11</v>
      </c>
    </row>
    <row r="406" spans="1:11" x14ac:dyDescent="0.25">
      <c r="A406" t="str">
        <f t="shared" ref="A406:A430" si="28">"206"</f>
        <v>206</v>
      </c>
      <c r="B406" t="str">
        <f>"3"</f>
        <v>3</v>
      </c>
      <c r="C406" t="s">
        <v>515</v>
      </c>
      <c r="D406" t="str">
        <f t="shared" si="25"/>
        <v>2</v>
      </c>
      <c r="E406">
        <v>672</v>
      </c>
      <c r="F406">
        <v>1950</v>
      </c>
      <c r="G406" t="s">
        <v>58</v>
      </c>
      <c r="H406" t="s">
        <v>11</v>
      </c>
      <c r="I406">
        <v>1</v>
      </c>
      <c r="J406" t="s">
        <v>19</v>
      </c>
      <c r="K406" t="s">
        <v>11</v>
      </c>
    </row>
    <row r="407" spans="1:11" x14ac:dyDescent="0.25">
      <c r="A407" t="str">
        <f t="shared" si="28"/>
        <v>206</v>
      </c>
      <c r="B407" t="str">
        <f>"4"</f>
        <v>4</v>
      </c>
      <c r="C407" t="s">
        <v>516</v>
      </c>
      <c r="D407" t="str">
        <f t="shared" si="25"/>
        <v>2</v>
      </c>
      <c r="E407">
        <v>1075</v>
      </c>
      <c r="F407">
        <v>1950</v>
      </c>
      <c r="G407" t="s">
        <v>25</v>
      </c>
      <c r="H407" t="s">
        <v>11</v>
      </c>
      <c r="I407">
        <v>1</v>
      </c>
      <c r="J407" t="s">
        <v>19</v>
      </c>
      <c r="K407" t="s">
        <v>11</v>
      </c>
    </row>
    <row r="408" spans="1:11" x14ac:dyDescent="0.25">
      <c r="A408" t="str">
        <f t="shared" si="28"/>
        <v>206</v>
      </c>
      <c r="B408" t="str">
        <f>"5"</f>
        <v>5</v>
      </c>
      <c r="C408" t="s">
        <v>517</v>
      </c>
      <c r="D408" t="str">
        <f t="shared" si="25"/>
        <v>2</v>
      </c>
      <c r="E408">
        <v>1243</v>
      </c>
      <c r="F408">
        <v>1950</v>
      </c>
      <c r="G408" t="s">
        <v>25</v>
      </c>
      <c r="H408" t="s">
        <v>11</v>
      </c>
      <c r="I408">
        <v>1</v>
      </c>
      <c r="J408" t="s">
        <v>19</v>
      </c>
      <c r="K408" t="s">
        <v>11</v>
      </c>
    </row>
    <row r="409" spans="1:11" x14ac:dyDescent="0.25">
      <c r="A409" t="str">
        <f t="shared" si="28"/>
        <v>206</v>
      </c>
      <c r="B409" t="str">
        <f>"6"</f>
        <v>6</v>
      </c>
      <c r="C409" t="s">
        <v>518</v>
      </c>
      <c r="D409" t="str">
        <f t="shared" si="25"/>
        <v>2</v>
      </c>
      <c r="E409">
        <v>1075</v>
      </c>
      <c r="F409">
        <v>1950</v>
      </c>
      <c r="G409" t="s">
        <v>31</v>
      </c>
      <c r="H409" t="s">
        <v>11</v>
      </c>
      <c r="I409">
        <v>1</v>
      </c>
      <c r="J409" t="s">
        <v>19</v>
      </c>
      <c r="K409" t="s">
        <v>11</v>
      </c>
    </row>
    <row r="410" spans="1:11" x14ac:dyDescent="0.25">
      <c r="A410" t="str">
        <f t="shared" si="28"/>
        <v>206</v>
      </c>
      <c r="B410" t="str">
        <f>"7"</f>
        <v>7</v>
      </c>
      <c r="C410" t="s">
        <v>519</v>
      </c>
      <c r="D410" t="str">
        <f t="shared" si="25"/>
        <v>2</v>
      </c>
      <c r="E410">
        <v>1075</v>
      </c>
      <c r="F410">
        <v>1950</v>
      </c>
      <c r="G410" t="s">
        <v>29</v>
      </c>
      <c r="H410" t="s">
        <v>11</v>
      </c>
      <c r="I410">
        <v>1</v>
      </c>
      <c r="J410" t="s">
        <v>19</v>
      </c>
      <c r="K410" t="s">
        <v>11</v>
      </c>
    </row>
    <row r="411" spans="1:11" x14ac:dyDescent="0.25">
      <c r="A411" t="str">
        <f t="shared" si="28"/>
        <v>206</v>
      </c>
      <c r="B411" t="str">
        <f>"8"</f>
        <v>8</v>
      </c>
      <c r="C411" t="s">
        <v>520</v>
      </c>
      <c r="D411" t="str">
        <f t="shared" si="25"/>
        <v>2</v>
      </c>
      <c r="E411">
        <v>1008</v>
      </c>
      <c r="F411">
        <v>1950</v>
      </c>
      <c r="G411" t="s">
        <v>25</v>
      </c>
      <c r="H411" t="s">
        <v>11</v>
      </c>
      <c r="I411">
        <v>1</v>
      </c>
      <c r="J411" t="s">
        <v>19</v>
      </c>
      <c r="K411" t="s">
        <v>11</v>
      </c>
    </row>
    <row r="412" spans="1:11" x14ac:dyDescent="0.25">
      <c r="A412" t="str">
        <f t="shared" si="28"/>
        <v>206</v>
      </c>
      <c r="B412" t="str">
        <f>"9"</f>
        <v>9</v>
      </c>
      <c r="C412" t="s">
        <v>521</v>
      </c>
      <c r="D412" t="str">
        <f t="shared" si="25"/>
        <v>2</v>
      </c>
      <c r="E412">
        <v>1691</v>
      </c>
      <c r="F412">
        <v>1950</v>
      </c>
      <c r="G412" t="s">
        <v>31</v>
      </c>
      <c r="H412" t="s">
        <v>11</v>
      </c>
      <c r="I412">
        <v>1</v>
      </c>
      <c r="J412" t="s">
        <v>19</v>
      </c>
      <c r="K412" t="s">
        <v>11</v>
      </c>
    </row>
    <row r="413" spans="1:11" x14ac:dyDescent="0.25">
      <c r="A413" t="str">
        <f t="shared" si="28"/>
        <v>206</v>
      </c>
      <c r="B413" t="str">
        <f>"10"</f>
        <v>10</v>
      </c>
      <c r="C413" t="s">
        <v>522</v>
      </c>
      <c r="D413" t="str">
        <f t="shared" si="25"/>
        <v>2</v>
      </c>
      <c r="E413">
        <v>1036</v>
      </c>
      <c r="F413">
        <v>1950</v>
      </c>
      <c r="G413" t="s">
        <v>523</v>
      </c>
      <c r="H413" t="s">
        <v>11</v>
      </c>
      <c r="I413">
        <v>1</v>
      </c>
      <c r="J413" t="s">
        <v>19</v>
      </c>
      <c r="K413" t="s">
        <v>11</v>
      </c>
    </row>
    <row r="414" spans="1:11" x14ac:dyDescent="0.25">
      <c r="A414" t="str">
        <f t="shared" si="28"/>
        <v>206</v>
      </c>
      <c r="B414" t="str">
        <f>"11"</f>
        <v>11</v>
      </c>
      <c r="C414" t="s">
        <v>524</v>
      </c>
      <c r="D414" t="str">
        <f t="shared" si="25"/>
        <v>2</v>
      </c>
      <c r="E414">
        <v>1036</v>
      </c>
      <c r="F414">
        <v>1950</v>
      </c>
      <c r="G414" t="s">
        <v>25</v>
      </c>
      <c r="H414" t="s">
        <v>11</v>
      </c>
      <c r="I414">
        <v>1</v>
      </c>
      <c r="J414" t="s">
        <v>19</v>
      </c>
      <c r="K414" t="s">
        <v>11</v>
      </c>
    </row>
    <row r="415" spans="1:11" x14ac:dyDescent="0.25">
      <c r="A415" t="str">
        <f t="shared" si="28"/>
        <v>206</v>
      </c>
      <c r="B415" t="str">
        <f>"12"</f>
        <v>12</v>
      </c>
      <c r="C415" t="s">
        <v>525</v>
      </c>
      <c r="D415" t="str">
        <f t="shared" ref="D415:D478" si="29">"2"</f>
        <v>2</v>
      </c>
      <c r="E415">
        <v>1166</v>
      </c>
      <c r="F415">
        <v>1950</v>
      </c>
      <c r="G415" t="s">
        <v>25</v>
      </c>
      <c r="H415" t="s">
        <v>11</v>
      </c>
      <c r="I415">
        <v>1</v>
      </c>
      <c r="J415" t="s">
        <v>19</v>
      </c>
      <c r="K415" t="s">
        <v>11</v>
      </c>
    </row>
    <row r="416" spans="1:11" x14ac:dyDescent="0.25">
      <c r="A416" t="str">
        <f t="shared" si="28"/>
        <v>206</v>
      </c>
      <c r="B416" t="str">
        <f>"13"</f>
        <v>13</v>
      </c>
      <c r="C416" t="s">
        <v>526</v>
      </c>
      <c r="D416" t="str">
        <f t="shared" si="29"/>
        <v>2</v>
      </c>
      <c r="E416">
        <v>1166</v>
      </c>
      <c r="F416">
        <v>1950</v>
      </c>
      <c r="G416" t="s">
        <v>527</v>
      </c>
      <c r="H416" t="s">
        <v>11</v>
      </c>
      <c r="I416">
        <v>1</v>
      </c>
      <c r="J416" t="s">
        <v>19</v>
      </c>
      <c r="K416" t="s">
        <v>11</v>
      </c>
    </row>
    <row r="417" spans="1:11" x14ac:dyDescent="0.25">
      <c r="A417" t="str">
        <f t="shared" si="28"/>
        <v>206</v>
      </c>
      <c r="B417" t="str">
        <f>"14"</f>
        <v>14</v>
      </c>
      <c r="C417" t="s">
        <v>528</v>
      </c>
      <c r="D417" t="str">
        <f t="shared" si="29"/>
        <v>2</v>
      </c>
      <c r="E417">
        <v>1127</v>
      </c>
      <c r="F417">
        <v>1954</v>
      </c>
      <c r="G417" t="s">
        <v>21</v>
      </c>
      <c r="H417" t="s">
        <v>11</v>
      </c>
      <c r="I417">
        <v>1</v>
      </c>
      <c r="J417" t="s">
        <v>19</v>
      </c>
      <c r="K417" t="s">
        <v>11</v>
      </c>
    </row>
    <row r="418" spans="1:11" x14ac:dyDescent="0.25">
      <c r="A418" t="str">
        <f t="shared" si="28"/>
        <v>206</v>
      </c>
      <c r="B418" t="str">
        <f>"15"</f>
        <v>15</v>
      </c>
      <c r="C418" t="s">
        <v>529</v>
      </c>
      <c r="D418" t="str">
        <f t="shared" si="29"/>
        <v>2</v>
      </c>
      <c r="E418">
        <v>1443</v>
      </c>
      <c r="F418">
        <v>1950</v>
      </c>
      <c r="G418" t="s">
        <v>31</v>
      </c>
      <c r="H418" t="s">
        <v>11</v>
      </c>
      <c r="I418">
        <v>1</v>
      </c>
      <c r="J418" t="s">
        <v>19</v>
      </c>
      <c r="K418" t="s">
        <v>11</v>
      </c>
    </row>
    <row r="419" spans="1:11" x14ac:dyDescent="0.25">
      <c r="A419" t="str">
        <f t="shared" si="28"/>
        <v>206</v>
      </c>
      <c r="B419" t="str">
        <f>"16"</f>
        <v>16</v>
      </c>
      <c r="C419" t="s">
        <v>530</v>
      </c>
      <c r="D419" t="str">
        <f t="shared" si="29"/>
        <v>2</v>
      </c>
      <c r="E419">
        <v>648</v>
      </c>
      <c r="F419">
        <v>1950</v>
      </c>
      <c r="G419" t="s">
        <v>58</v>
      </c>
      <c r="H419" t="s">
        <v>11</v>
      </c>
      <c r="I419">
        <v>1</v>
      </c>
      <c r="J419" t="s">
        <v>19</v>
      </c>
      <c r="K419" t="s">
        <v>11</v>
      </c>
    </row>
    <row r="420" spans="1:11" x14ac:dyDescent="0.25">
      <c r="A420" t="str">
        <f t="shared" si="28"/>
        <v>206</v>
      </c>
      <c r="B420" t="str">
        <f>"17"</f>
        <v>17</v>
      </c>
      <c r="C420" t="s">
        <v>531</v>
      </c>
      <c r="D420" t="str">
        <f t="shared" si="29"/>
        <v>2</v>
      </c>
      <c r="E420">
        <v>1036</v>
      </c>
      <c r="F420">
        <v>1950</v>
      </c>
      <c r="G420" t="s">
        <v>29</v>
      </c>
      <c r="H420" t="s">
        <v>11</v>
      </c>
      <c r="I420">
        <v>1</v>
      </c>
      <c r="J420" t="s">
        <v>19</v>
      </c>
      <c r="K420" t="s">
        <v>11</v>
      </c>
    </row>
    <row r="421" spans="1:11" x14ac:dyDescent="0.25">
      <c r="A421" t="str">
        <f t="shared" si="28"/>
        <v>206</v>
      </c>
      <c r="B421" t="str">
        <f>"18"</f>
        <v>18</v>
      </c>
      <c r="C421" t="s">
        <v>532</v>
      </c>
      <c r="D421" t="str">
        <f t="shared" si="29"/>
        <v>2</v>
      </c>
      <c r="E421">
        <v>1036</v>
      </c>
      <c r="F421">
        <v>1950</v>
      </c>
      <c r="G421" t="s">
        <v>31</v>
      </c>
      <c r="H421" t="s">
        <v>11</v>
      </c>
      <c r="I421">
        <v>1</v>
      </c>
      <c r="J421" t="s">
        <v>19</v>
      </c>
      <c r="K421" t="s">
        <v>11</v>
      </c>
    </row>
    <row r="422" spans="1:11" x14ac:dyDescent="0.25">
      <c r="A422" t="str">
        <f t="shared" si="28"/>
        <v>206</v>
      </c>
      <c r="B422" t="str">
        <f>"19"</f>
        <v>19</v>
      </c>
      <c r="C422" t="s">
        <v>533</v>
      </c>
      <c r="D422" t="str">
        <f t="shared" si="29"/>
        <v>2</v>
      </c>
      <c r="E422">
        <v>2125</v>
      </c>
      <c r="F422">
        <v>1940</v>
      </c>
      <c r="G422" t="s">
        <v>534</v>
      </c>
      <c r="H422" t="s">
        <v>11</v>
      </c>
      <c r="I422">
        <v>1</v>
      </c>
      <c r="J422" t="s">
        <v>19</v>
      </c>
      <c r="K422" t="s">
        <v>11</v>
      </c>
    </row>
    <row r="423" spans="1:11" x14ac:dyDescent="0.25">
      <c r="A423" t="str">
        <f t="shared" si="28"/>
        <v>206</v>
      </c>
      <c r="B423" t="str">
        <f>"20"</f>
        <v>20</v>
      </c>
      <c r="C423" t="s">
        <v>535</v>
      </c>
      <c r="D423" t="str">
        <f t="shared" si="29"/>
        <v>2</v>
      </c>
      <c r="E423">
        <v>1680</v>
      </c>
      <c r="F423">
        <v>1950</v>
      </c>
      <c r="G423" t="s">
        <v>42</v>
      </c>
      <c r="H423" t="s">
        <v>11</v>
      </c>
      <c r="I423">
        <v>1</v>
      </c>
      <c r="J423" t="s">
        <v>19</v>
      </c>
      <c r="K423" t="s">
        <v>11</v>
      </c>
    </row>
    <row r="424" spans="1:11" x14ac:dyDescent="0.25">
      <c r="A424" t="str">
        <f t="shared" si="28"/>
        <v>206</v>
      </c>
      <c r="B424" t="str">
        <f>"21"</f>
        <v>21</v>
      </c>
      <c r="C424" t="s">
        <v>536</v>
      </c>
      <c r="D424" t="str">
        <f t="shared" si="29"/>
        <v>2</v>
      </c>
      <c r="E424">
        <v>1638</v>
      </c>
      <c r="F424">
        <v>1948</v>
      </c>
      <c r="G424" t="s">
        <v>123</v>
      </c>
      <c r="H424" t="s">
        <v>11</v>
      </c>
      <c r="I424">
        <v>1</v>
      </c>
      <c r="J424" t="s">
        <v>19</v>
      </c>
      <c r="K424" t="s">
        <v>11</v>
      </c>
    </row>
    <row r="425" spans="1:11" x14ac:dyDescent="0.25">
      <c r="A425" t="str">
        <f t="shared" si="28"/>
        <v>206</v>
      </c>
      <c r="B425" t="str">
        <f>"22"</f>
        <v>22</v>
      </c>
      <c r="C425" t="s">
        <v>537</v>
      </c>
      <c r="D425" t="str">
        <f t="shared" si="29"/>
        <v>2</v>
      </c>
      <c r="E425">
        <v>1617</v>
      </c>
      <c r="F425">
        <v>1950</v>
      </c>
      <c r="G425" t="s">
        <v>123</v>
      </c>
      <c r="H425" t="s">
        <v>11</v>
      </c>
      <c r="I425">
        <v>2</v>
      </c>
      <c r="J425" t="s">
        <v>19</v>
      </c>
      <c r="K425" t="s">
        <v>11</v>
      </c>
    </row>
    <row r="426" spans="1:11" x14ac:dyDescent="0.25">
      <c r="A426" t="str">
        <f t="shared" si="28"/>
        <v>206</v>
      </c>
      <c r="B426" t="str">
        <f>"23"</f>
        <v>23</v>
      </c>
      <c r="C426" t="s">
        <v>538</v>
      </c>
      <c r="D426" t="str">
        <f t="shared" si="29"/>
        <v>2</v>
      </c>
      <c r="E426">
        <v>2602</v>
      </c>
      <c r="F426">
        <v>1905</v>
      </c>
      <c r="G426" t="s">
        <v>539</v>
      </c>
      <c r="H426" t="s">
        <v>11</v>
      </c>
      <c r="I426">
        <v>2</v>
      </c>
      <c r="J426" t="s">
        <v>19</v>
      </c>
      <c r="K426" t="s">
        <v>11</v>
      </c>
    </row>
    <row r="427" spans="1:11" x14ac:dyDescent="0.25">
      <c r="A427" t="str">
        <f t="shared" si="28"/>
        <v>206</v>
      </c>
      <c r="B427" t="str">
        <f>"24"</f>
        <v>24</v>
      </c>
      <c r="C427" t="s">
        <v>540</v>
      </c>
      <c r="D427" t="str">
        <f t="shared" si="29"/>
        <v>2</v>
      </c>
      <c r="E427">
        <v>1584</v>
      </c>
      <c r="F427">
        <v>1950</v>
      </c>
      <c r="G427" t="s">
        <v>29</v>
      </c>
      <c r="H427" t="s">
        <v>11</v>
      </c>
      <c r="I427">
        <v>1</v>
      </c>
      <c r="J427" t="s">
        <v>19</v>
      </c>
      <c r="K427" t="s">
        <v>11</v>
      </c>
    </row>
    <row r="428" spans="1:11" x14ac:dyDescent="0.25">
      <c r="A428" t="str">
        <f t="shared" si="28"/>
        <v>206</v>
      </c>
      <c r="B428" t="str">
        <f>"25"</f>
        <v>25</v>
      </c>
      <c r="C428" t="s">
        <v>541</v>
      </c>
      <c r="D428" t="str">
        <f t="shared" si="29"/>
        <v>2</v>
      </c>
      <c r="E428">
        <v>3656</v>
      </c>
      <c r="F428">
        <v>1928</v>
      </c>
      <c r="G428" t="s">
        <v>542</v>
      </c>
      <c r="H428" t="s">
        <v>11</v>
      </c>
      <c r="I428">
        <v>3</v>
      </c>
      <c r="J428" t="s">
        <v>19</v>
      </c>
      <c r="K428" t="s">
        <v>11</v>
      </c>
    </row>
    <row r="429" spans="1:11" x14ac:dyDescent="0.25">
      <c r="A429" t="str">
        <f t="shared" si="28"/>
        <v>206</v>
      </c>
      <c r="B429" t="str">
        <f>"29"</f>
        <v>29</v>
      </c>
      <c r="C429" t="s">
        <v>549</v>
      </c>
      <c r="D429" t="str">
        <f t="shared" si="29"/>
        <v>2</v>
      </c>
      <c r="E429">
        <v>1978</v>
      </c>
      <c r="F429">
        <v>1926</v>
      </c>
      <c r="G429" t="s">
        <v>484</v>
      </c>
      <c r="H429" t="s">
        <v>11</v>
      </c>
      <c r="I429">
        <v>2</v>
      </c>
      <c r="J429" t="s">
        <v>438</v>
      </c>
      <c r="K429" t="s">
        <v>11</v>
      </c>
    </row>
    <row r="430" spans="1:11" x14ac:dyDescent="0.25">
      <c r="A430" t="str">
        <f t="shared" si="28"/>
        <v>206</v>
      </c>
      <c r="B430" t="str">
        <f>"30"</f>
        <v>30</v>
      </c>
      <c r="C430" t="s">
        <v>550</v>
      </c>
      <c r="D430" t="str">
        <f t="shared" si="29"/>
        <v>2</v>
      </c>
      <c r="E430">
        <v>2708</v>
      </c>
      <c r="F430">
        <v>1929</v>
      </c>
      <c r="G430" t="s">
        <v>484</v>
      </c>
      <c r="H430" t="s">
        <v>11</v>
      </c>
      <c r="I430">
        <v>2</v>
      </c>
      <c r="J430" t="s">
        <v>438</v>
      </c>
      <c r="K430" t="s">
        <v>11</v>
      </c>
    </row>
    <row r="431" spans="1:11" x14ac:dyDescent="0.25">
      <c r="A431" t="str">
        <f t="shared" ref="A431:A467" si="30">"207"</f>
        <v>207</v>
      </c>
      <c r="B431" t="str">
        <f>"1.01"</f>
        <v>1.01</v>
      </c>
      <c r="C431" t="s">
        <v>553</v>
      </c>
      <c r="D431" t="str">
        <f t="shared" si="29"/>
        <v>2</v>
      </c>
      <c r="E431">
        <v>1268</v>
      </c>
      <c r="F431">
        <v>1905</v>
      </c>
      <c r="G431" t="s">
        <v>554</v>
      </c>
      <c r="H431" t="s">
        <v>11</v>
      </c>
      <c r="I431">
        <v>1</v>
      </c>
      <c r="J431" t="s">
        <v>481</v>
      </c>
      <c r="K431" t="s">
        <v>11</v>
      </c>
    </row>
    <row r="432" spans="1:11" x14ac:dyDescent="0.25">
      <c r="A432" t="str">
        <f t="shared" si="30"/>
        <v>207</v>
      </c>
      <c r="B432" t="str">
        <f>"1.02"</f>
        <v>1.02</v>
      </c>
      <c r="C432" t="s">
        <v>555</v>
      </c>
      <c r="D432" t="str">
        <f t="shared" si="29"/>
        <v>2</v>
      </c>
      <c r="E432">
        <v>3007</v>
      </c>
      <c r="F432">
        <v>1988</v>
      </c>
      <c r="G432" t="s">
        <v>321</v>
      </c>
      <c r="H432" t="s">
        <v>11</v>
      </c>
      <c r="I432">
        <v>2</v>
      </c>
      <c r="J432" t="s">
        <v>481</v>
      </c>
      <c r="K432" t="s">
        <v>11</v>
      </c>
    </row>
    <row r="433" spans="1:11" x14ac:dyDescent="0.25">
      <c r="A433" t="str">
        <f t="shared" si="30"/>
        <v>207</v>
      </c>
      <c r="B433" t="str">
        <f>"4"</f>
        <v>4</v>
      </c>
      <c r="C433" t="s">
        <v>556</v>
      </c>
      <c r="D433" t="str">
        <f t="shared" si="29"/>
        <v>2</v>
      </c>
      <c r="E433">
        <v>1332</v>
      </c>
      <c r="F433">
        <v>1915</v>
      </c>
      <c r="G433" t="s">
        <v>29</v>
      </c>
      <c r="H433" t="s">
        <v>11</v>
      </c>
      <c r="I433">
        <v>1</v>
      </c>
      <c r="J433" t="s">
        <v>19</v>
      </c>
      <c r="K433" t="s">
        <v>11</v>
      </c>
    </row>
    <row r="434" spans="1:11" x14ac:dyDescent="0.25">
      <c r="A434" t="str">
        <f t="shared" si="30"/>
        <v>207</v>
      </c>
      <c r="B434" t="str">
        <f>"5"</f>
        <v>5</v>
      </c>
      <c r="C434" t="s">
        <v>557</v>
      </c>
      <c r="D434" t="str">
        <f t="shared" si="29"/>
        <v>2</v>
      </c>
      <c r="E434">
        <v>1123</v>
      </c>
      <c r="F434">
        <v>1905</v>
      </c>
      <c r="G434" t="s">
        <v>29</v>
      </c>
      <c r="H434" t="s">
        <v>11</v>
      </c>
      <c r="I434">
        <v>1</v>
      </c>
      <c r="J434" t="s">
        <v>19</v>
      </c>
      <c r="K434" t="s">
        <v>11</v>
      </c>
    </row>
    <row r="435" spans="1:11" x14ac:dyDescent="0.25">
      <c r="A435" t="str">
        <f t="shared" si="30"/>
        <v>207</v>
      </c>
      <c r="B435" t="str">
        <f>"6"</f>
        <v>6</v>
      </c>
      <c r="C435" t="s">
        <v>558</v>
      </c>
      <c r="D435" t="str">
        <f t="shared" si="29"/>
        <v>2</v>
      </c>
      <c r="E435">
        <v>1397</v>
      </c>
      <c r="F435">
        <v>1926</v>
      </c>
      <c r="G435" t="s">
        <v>29</v>
      </c>
      <c r="H435" t="s">
        <v>11</v>
      </c>
      <c r="I435">
        <v>1</v>
      </c>
      <c r="J435" t="s">
        <v>19</v>
      </c>
      <c r="K435" t="s">
        <v>11</v>
      </c>
    </row>
    <row r="436" spans="1:11" x14ac:dyDescent="0.25">
      <c r="A436" t="str">
        <f t="shared" si="30"/>
        <v>207</v>
      </c>
      <c r="B436" t="str">
        <f>"7"</f>
        <v>7</v>
      </c>
      <c r="C436" t="s">
        <v>559</v>
      </c>
      <c r="D436" t="str">
        <f t="shared" si="29"/>
        <v>2</v>
      </c>
      <c r="E436">
        <v>1220</v>
      </c>
      <c r="F436">
        <v>1970</v>
      </c>
      <c r="G436" t="s">
        <v>27</v>
      </c>
      <c r="H436" t="s">
        <v>11</v>
      </c>
      <c r="I436">
        <v>1</v>
      </c>
      <c r="J436" t="s">
        <v>19</v>
      </c>
      <c r="K436" t="s">
        <v>11</v>
      </c>
    </row>
    <row r="437" spans="1:11" x14ac:dyDescent="0.25">
      <c r="A437" t="str">
        <f t="shared" si="30"/>
        <v>207</v>
      </c>
      <c r="B437" t="str">
        <f>"8"</f>
        <v>8</v>
      </c>
      <c r="C437" t="s">
        <v>560</v>
      </c>
      <c r="D437" t="str">
        <f t="shared" si="29"/>
        <v>2</v>
      </c>
      <c r="E437">
        <v>1492</v>
      </c>
      <c r="F437">
        <v>1969</v>
      </c>
      <c r="G437" t="s">
        <v>27</v>
      </c>
      <c r="H437" t="s">
        <v>11</v>
      </c>
      <c r="I437">
        <v>1</v>
      </c>
      <c r="J437" t="s">
        <v>19</v>
      </c>
      <c r="K437" t="s">
        <v>11</v>
      </c>
    </row>
    <row r="438" spans="1:11" x14ac:dyDescent="0.25">
      <c r="A438" t="str">
        <f t="shared" si="30"/>
        <v>207</v>
      </c>
      <c r="B438" t="str">
        <f>"9"</f>
        <v>9</v>
      </c>
      <c r="C438" t="s">
        <v>561</v>
      </c>
      <c r="D438" t="str">
        <f t="shared" si="29"/>
        <v>2</v>
      </c>
      <c r="E438">
        <v>1739</v>
      </c>
      <c r="F438">
        <v>1953</v>
      </c>
      <c r="G438" t="s">
        <v>64</v>
      </c>
      <c r="H438" t="s">
        <v>11</v>
      </c>
      <c r="I438">
        <v>1</v>
      </c>
      <c r="J438" t="s">
        <v>19</v>
      </c>
      <c r="K438" t="s">
        <v>11</v>
      </c>
    </row>
    <row r="439" spans="1:11" x14ac:dyDescent="0.25">
      <c r="A439" t="str">
        <f t="shared" si="30"/>
        <v>207</v>
      </c>
      <c r="B439" t="str">
        <f>"10"</f>
        <v>10</v>
      </c>
      <c r="C439" t="s">
        <v>562</v>
      </c>
      <c r="D439" t="str">
        <f t="shared" si="29"/>
        <v>2</v>
      </c>
      <c r="E439">
        <v>1974</v>
      </c>
      <c r="F439">
        <v>1930</v>
      </c>
      <c r="G439" t="s">
        <v>563</v>
      </c>
      <c r="H439" t="s">
        <v>11</v>
      </c>
      <c r="I439">
        <v>2</v>
      </c>
      <c r="J439" t="s">
        <v>19</v>
      </c>
      <c r="K439" t="s">
        <v>11</v>
      </c>
    </row>
    <row r="440" spans="1:11" x14ac:dyDescent="0.25">
      <c r="A440" t="str">
        <f t="shared" si="30"/>
        <v>207</v>
      </c>
      <c r="B440" t="str">
        <f>"12"</f>
        <v>12</v>
      </c>
      <c r="C440" t="s">
        <v>565</v>
      </c>
      <c r="D440" t="str">
        <f t="shared" si="29"/>
        <v>2</v>
      </c>
      <c r="E440">
        <v>1331</v>
      </c>
      <c r="F440">
        <v>1949</v>
      </c>
      <c r="G440" t="s">
        <v>31</v>
      </c>
      <c r="H440" t="s">
        <v>11</v>
      </c>
      <c r="I440">
        <v>1</v>
      </c>
      <c r="J440" t="s">
        <v>19</v>
      </c>
      <c r="K440" t="s">
        <v>11</v>
      </c>
    </row>
    <row r="441" spans="1:11" x14ac:dyDescent="0.25">
      <c r="A441" t="str">
        <f t="shared" si="30"/>
        <v>207</v>
      </c>
      <c r="B441" t="str">
        <f>"13"</f>
        <v>13</v>
      </c>
      <c r="C441" t="s">
        <v>566</v>
      </c>
      <c r="D441" t="str">
        <f t="shared" si="29"/>
        <v>2</v>
      </c>
      <c r="E441">
        <v>1075</v>
      </c>
      <c r="F441">
        <v>1949</v>
      </c>
      <c r="G441" t="s">
        <v>58</v>
      </c>
      <c r="H441" t="s">
        <v>11</v>
      </c>
      <c r="I441">
        <v>1</v>
      </c>
      <c r="J441" t="s">
        <v>19</v>
      </c>
      <c r="K441" t="s">
        <v>11</v>
      </c>
    </row>
    <row r="442" spans="1:11" x14ac:dyDescent="0.25">
      <c r="A442" t="str">
        <f t="shared" si="30"/>
        <v>207</v>
      </c>
      <c r="B442" t="str">
        <f>"14"</f>
        <v>14</v>
      </c>
      <c r="C442" t="s">
        <v>567</v>
      </c>
      <c r="D442" t="str">
        <f t="shared" si="29"/>
        <v>2</v>
      </c>
      <c r="E442">
        <v>1075</v>
      </c>
      <c r="F442">
        <v>1949</v>
      </c>
      <c r="G442" t="s">
        <v>25</v>
      </c>
      <c r="H442" t="s">
        <v>11</v>
      </c>
      <c r="I442">
        <v>1</v>
      </c>
      <c r="J442" t="s">
        <v>19</v>
      </c>
      <c r="K442" t="s">
        <v>11</v>
      </c>
    </row>
    <row r="443" spans="1:11" x14ac:dyDescent="0.25">
      <c r="A443" t="str">
        <f t="shared" si="30"/>
        <v>207</v>
      </c>
      <c r="B443" t="str">
        <f>"15"</f>
        <v>15</v>
      </c>
      <c r="C443" t="s">
        <v>568</v>
      </c>
      <c r="D443" t="str">
        <f t="shared" si="29"/>
        <v>2</v>
      </c>
      <c r="E443">
        <v>1075</v>
      </c>
      <c r="F443">
        <v>1949</v>
      </c>
      <c r="G443" t="s">
        <v>25</v>
      </c>
      <c r="H443" t="s">
        <v>11</v>
      </c>
      <c r="I443">
        <v>1</v>
      </c>
      <c r="J443" t="s">
        <v>19</v>
      </c>
      <c r="K443" t="s">
        <v>11</v>
      </c>
    </row>
    <row r="444" spans="1:11" x14ac:dyDescent="0.25">
      <c r="A444" t="str">
        <f t="shared" si="30"/>
        <v>207</v>
      </c>
      <c r="B444" t="str">
        <f>"16"</f>
        <v>16</v>
      </c>
      <c r="C444" t="s">
        <v>569</v>
      </c>
      <c r="D444" t="str">
        <f t="shared" si="29"/>
        <v>2</v>
      </c>
      <c r="E444">
        <v>1075</v>
      </c>
      <c r="F444">
        <v>1949</v>
      </c>
      <c r="G444" t="s">
        <v>31</v>
      </c>
      <c r="H444" t="s">
        <v>11</v>
      </c>
      <c r="I444">
        <v>1</v>
      </c>
      <c r="J444" t="s">
        <v>19</v>
      </c>
      <c r="K444" t="s">
        <v>11</v>
      </c>
    </row>
    <row r="445" spans="1:11" x14ac:dyDescent="0.25">
      <c r="A445" t="str">
        <f t="shared" si="30"/>
        <v>207</v>
      </c>
      <c r="B445" t="str">
        <f>"17"</f>
        <v>17</v>
      </c>
      <c r="C445" t="s">
        <v>570</v>
      </c>
      <c r="D445" t="str">
        <f t="shared" si="29"/>
        <v>2</v>
      </c>
      <c r="E445">
        <v>1269</v>
      </c>
      <c r="F445">
        <v>1949</v>
      </c>
      <c r="G445" t="s">
        <v>31</v>
      </c>
      <c r="H445" t="s">
        <v>11</v>
      </c>
      <c r="I445">
        <v>1</v>
      </c>
      <c r="J445" t="s">
        <v>19</v>
      </c>
      <c r="K445" t="s">
        <v>11</v>
      </c>
    </row>
    <row r="446" spans="1:11" x14ac:dyDescent="0.25">
      <c r="A446" t="str">
        <f t="shared" si="30"/>
        <v>207</v>
      </c>
      <c r="B446" t="str">
        <f>"19"</f>
        <v>19</v>
      </c>
      <c r="C446" t="s">
        <v>571</v>
      </c>
      <c r="D446" t="str">
        <f t="shared" si="29"/>
        <v>2</v>
      </c>
      <c r="E446">
        <v>1232</v>
      </c>
      <c r="F446">
        <v>1949</v>
      </c>
      <c r="G446" t="s">
        <v>29</v>
      </c>
      <c r="H446" t="s">
        <v>11</v>
      </c>
      <c r="I446">
        <v>1</v>
      </c>
      <c r="J446" t="s">
        <v>19</v>
      </c>
      <c r="K446" t="s">
        <v>11</v>
      </c>
    </row>
    <row r="447" spans="1:11" x14ac:dyDescent="0.25">
      <c r="A447" t="str">
        <f t="shared" si="30"/>
        <v>207</v>
      </c>
      <c r="B447" t="str">
        <f>"20"</f>
        <v>20</v>
      </c>
      <c r="C447" t="s">
        <v>572</v>
      </c>
      <c r="D447" t="str">
        <f t="shared" si="29"/>
        <v>2</v>
      </c>
      <c r="E447">
        <v>1420</v>
      </c>
      <c r="F447">
        <v>1949</v>
      </c>
      <c r="G447" t="s">
        <v>31</v>
      </c>
      <c r="H447" t="s">
        <v>11</v>
      </c>
      <c r="I447">
        <v>1</v>
      </c>
      <c r="J447" t="s">
        <v>19</v>
      </c>
      <c r="K447" t="s">
        <v>11</v>
      </c>
    </row>
    <row r="448" spans="1:11" x14ac:dyDescent="0.25">
      <c r="A448" t="str">
        <f t="shared" si="30"/>
        <v>207</v>
      </c>
      <c r="B448" t="str">
        <f>"21"</f>
        <v>21</v>
      </c>
      <c r="C448" t="s">
        <v>573</v>
      </c>
      <c r="D448" t="str">
        <f t="shared" si="29"/>
        <v>2</v>
      </c>
      <c r="E448">
        <v>1232</v>
      </c>
      <c r="F448">
        <v>1950</v>
      </c>
      <c r="G448" t="s">
        <v>25</v>
      </c>
      <c r="H448" t="s">
        <v>11</v>
      </c>
      <c r="I448">
        <v>1</v>
      </c>
      <c r="J448" t="s">
        <v>19</v>
      </c>
      <c r="K448" t="s">
        <v>11</v>
      </c>
    </row>
    <row r="449" spans="1:11" x14ac:dyDescent="0.25">
      <c r="A449" t="str">
        <f t="shared" si="30"/>
        <v>207</v>
      </c>
      <c r="B449" t="str">
        <f>"22"</f>
        <v>22</v>
      </c>
      <c r="C449" t="s">
        <v>574</v>
      </c>
      <c r="D449" t="str">
        <f t="shared" si="29"/>
        <v>2</v>
      </c>
      <c r="E449">
        <v>1536</v>
      </c>
      <c r="F449">
        <v>1949</v>
      </c>
      <c r="G449" t="s">
        <v>31</v>
      </c>
      <c r="H449" t="s">
        <v>11</v>
      </c>
      <c r="I449">
        <v>1</v>
      </c>
      <c r="J449" t="s">
        <v>19</v>
      </c>
      <c r="K449" t="s">
        <v>11</v>
      </c>
    </row>
    <row r="450" spans="1:11" x14ac:dyDescent="0.25">
      <c r="A450" t="str">
        <f t="shared" si="30"/>
        <v>207</v>
      </c>
      <c r="B450" t="str">
        <f>"23"</f>
        <v>23</v>
      </c>
      <c r="C450" t="s">
        <v>575</v>
      </c>
      <c r="D450" t="str">
        <f t="shared" si="29"/>
        <v>2</v>
      </c>
      <c r="E450">
        <v>1590</v>
      </c>
      <c r="F450">
        <v>1953</v>
      </c>
      <c r="G450" t="s">
        <v>64</v>
      </c>
      <c r="H450" t="s">
        <v>11</v>
      </c>
      <c r="I450">
        <v>1</v>
      </c>
      <c r="J450" t="s">
        <v>19</v>
      </c>
      <c r="K450" t="s">
        <v>11</v>
      </c>
    </row>
    <row r="451" spans="1:11" x14ac:dyDescent="0.25">
      <c r="A451" t="str">
        <f t="shared" si="30"/>
        <v>207</v>
      </c>
      <c r="B451" t="str">
        <f>"24"</f>
        <v>24</v>
      </c>
      <c r="C451" t="s">
        <v>576</v>
      </c>
      <c r="D451" t="str">
        <f t="shared" si="29"/>
        <v>2</v>
      </c>
      <c r="E451">
        <v>1905</v>
      </c>
      <c r="F451">
        <v>1953</v>
      </c>
      <c r="G451" t="s">
        <v>64</v>
      </c>
      <c r="H451" t="s">
        <v>11</v>
      </c>
      <c r="I451">
        <v>1</v>
      </c>
      <c r="J451" t="s">
        <v>19</v>
      </c>
      <c r="K451" t="s">
        <v>11</v>
      </c>
    </row>
    <row r="452" spans="1:11" x14ac:dyDescent="0.25">
      <c r="A452" t="str">
        <f t="shared" si="30"/>
        <v>207</v>
      </c>
      <c r="B452" t="str">
        <f>"25"</f>
        <v>25</v>
      </c>
      <c r="C452" t="s">
        <v>577</v>
      </c>
      <c r="D452" t="str">
        <f t="shared" si="29"/>
        <v>2</v>
      </c>
      <c r="E452">
        <v>1522</v>
      </c>
      <c r="F452">
        <v>1953</v>
      </c>
      <c r="G452" t="s">
        <v>35</v>
      </c>
      <c r="H452" t="s">
        <v>11</v>
      </c>
      <c r="I452">
        <v>1</v>
      </c>
      <c r="J452" t="s">
        <v>19</v>
      </c>
      <c r="K452" t="s">
        <v>11</v>
      </c>
    </row>
    <row r="453" spans="1:11" x14ac:dyDescent="0.25">
      <c r="A453" t="str">
        <f t="shared" si="30"/>
        <v>207</v>
      </c>
      <c r="B453" t="str">
        <f>"26"</f>
        <v>26</v>
      </c>
      <c r="C453" t="s">
        <v>578</v>
      </c>
      <c r="D453" t="str">
        <f t="shared" si="29"/>
        <v>2</v>
      </c>
      <c r="E453">
        <v>1348</v>
      </c>
      <c r="F453">
        <v>1952</v>
      </c>
      <c r="G453" t="s">
        <v>64</v>
      </c>
      <c r="H453" t="s">
        <v>11</v>
      </c>
      <c r="I453">
        <v>1</v>
      </c>
      <c r="J453" t="s">
        <v>19</v>
      </c>
      <c r="K453" t="s">
        <v>11</v>
      </c>
    </row>
    <row r="454" spans="1:11" x14ac:dyDescent="0.25">
      <c r="A454" t="str">
        <f t="shared" si="30"/>
        <v>207</v>
      </c>
      <c r="B454" t="str">
        <f>"27"</f>
        <v>27</v>
      </c>
      <c r="C454" t="s">
        <v>579</v>
      </c>
      <c r="D454" t="str">
        <f t="shared" si="29"/>
        <v>2</v>
      </c>
      <c r="E454">
        <v>1195</v>
      </c>
      <c r="F454">
        <v>1952</v>
      </c>
      <c r="G454" t="s">
        <v>35</v>
      </c>
      <c r="H454" t="s">
        <v>11</v>
      </c>
      <c r="I454">
        <v>1</v>
      </c>
      <c r="J454" t="s">
        <v>19</v>
      </c>
      <c r="K454" t="s">
        <v>11</v>
      </c>
    </row>
    <row r="455" spans="1:11" x14ac:dyDescent="0.25">
      <c r="A455" t="str">
        <f t="shared" si="30"/>
        <v>207</v>
      </c>
      <c r="B455" t="str">
        <f>"28"</f>
        <v>28</v>
      </c>
      <c r="C455" t="s">
        <v>580</v>
      </c>
      <c r="D455" t="str">
        <f t="shared" si="29"/>
        <v>2</v>
      </c>
      <c r="E455">
        <v>1822</v>
      </c>
      <c r="F455">
        <v>1952</v>
      </c>
      <c r="G455" t="s">
        <v>31</v>
      </c>
      <c r="H455" t="s">
        <v>11</v>
      </c>
      <c r="I455">
        <v>1</v>
      </c>
      <c r="J455" t="s">
        <v>19</v>
      </c>
      <c r="K455" t="s">
        <v>11</v>
      </c>
    </row>
    <row r="456" spans="1:11" x14ac:dyDescent="0.25">
      <c r="A456" t="str">
        <f t="shared" si="30"/>
        <v>207</v>
      </c>
      <c r="B456" t="str">
        <f>"29"</f>
        <v>29</v>
      </c>
      <c r="C456" t="s">
        <v>581</v>
      </c>
      <c r="D456" t="str">
        <f t="shared" si="29"/>
        <v>2</v>
      </c>
      <c r="E456">
        <v>1952</v>
      </c>
      <c r="F456">
        <v>1952</v>
      </c>
      <c r="G456" t="s">
        <v>64</v>
      </c>
      <c r="H456" t="s">
        <v>11</v>
      </c>
      <c r="I456">
        <v>1</v>
      </c>
      <c r="J456" t="s">
        <v>19</v>
      </c>
      <c r="K456" t="s">
        <v>11</v>
      </c>
    </row>
    <row r="457" spans="1:11" x14ac:dyDescent="0.25">
      <c r="A457" t="str">
        <f t="shared" si="30"/>
        <v>207</v>
      </c>
      <c r="B457" t="str">
        <f>"30"</f>
        <v>30</v>
      </c>
      <c r="C457" t="s">
        <v>582</v>
      </c>
      <c r="D457" t="str">
        <f t="shared" si="29"/>
        <v>2</v>
      </c>
      <c r="E457">
        <v>2340</v>
      </c>
      <c r="F457">
        <v>1952</v>
      </c>
      <c r="G457" t="s">
        <v>31</v>
      </c>
      <c r="H457" t="s">
        <v>11</v>
      </c>
      <c r="I457">
        <v>1</v>
      </c>
      <c r="J457" t="s">
        <v>19</v>
      </c>
      <c r="K457" t="s">
        <v>11</v>
      </c>
    </row>
    <row r="458" spans="1:11" x14ac:dyDescent="0.25">
      <c r="A458" t="str">
        <f t="shared" si="30"/>
        <v>207</v>
      </c>
      <c r="B458" t="str">
        <f>"31"</f>
        <v>31</v>
      </c>
      <c r="C458" t="s">
        <v>583</v>
      </c>
      <c r="D458" t="str">
        <f t="shared" si="29"/>
        <v>2</v>
      </c>
      <c r="E458">
        <v>1564</v>
      </c>
      <c r="F458">
        <v>1917</v>
      </c>
      <c r="G458" t="s">
        <v>25</v>
      </c>
      <c r="H458" t="s">
        <v>11</v>
      </c>
      <c r="I458">
        <v>1</v>
      </c>
      <c r="J458" t="s">
        <v>19</v>
      </c>
      <c r="K458" t="s">
        <v>11</v>
      </c>
    </row>
    <row r="459" spans="1:11" x14ac:dyDescent="0.25">
      <c r="A459" t="str">
        <f t="shared" si="30"/>
        <v>207</v>
      </c>
      <c r="B459" t="str">
        <f>"32"</f>
        <v>32</v>
      </c>
      <c r="C459" t="s">
        <v>584</v>
      </c>
      <c r="D459" t="str">
        <f t="shared" si="29"/>
        <v>2</v>
      </c>
      <c r="E459">
        <v>1372</v>
      </c>
      <c r="F459">
        <v>1949</v>
      </c>
      <c r="G459" t="s">
        <v>58</v>
      </c>
      <c r="H459" t="s">
        <v>11</v>
      </c>
      <c r="I459">
        <v>1</v>
      </c>
      <c r="J459" t="s">
        <v>19</v>
      </c>
      <c r="K459" t="s">
        <v>11</v>
      </c>
    </row>
    <row r="460" spans="1:11" x14ac:dyDescent="0.25">
      <c r="A460" t="str">
        <f t="shared" si="30"/>
        <v>207</v>
      </c>
      <c r="B460" t="str">
        <f>"33"</f>
        <v>33</v>
      </c>
      <c r="C460" t="s">
        <v>585</v>
      </c>
      <c r="D460" t="str">
        <f t="shared" si="29"/>
        <v>2</v>
      </c>
      <c r="E460">
        <v>1305</v>
      </c>
      <c r="F460">
        <v>1946</v>
      </c>
      <c r="G460" t="s">
        <v>31</v>
      </c>
      <c r="H460" t="s">
        <v>11</v>
      </c>
      <c r="I460">
        <v>1</v>
      </c>
      <c r="J460" t="s">
        <v>19</v>
      </c>
      <c r="K460" t="s">
        <v>11</v>
      </c>
    </row>
    <row r="461" spans="1:11" x14ac:dyDescent="0.25">
      <c r="A461" t="str">
        <f t="shared" si="30"/>
        <v>207</v>
      </c>
      <c r="B461" t="str">
        <f>"34"</f>
        <v>34</v>
      </c>
      <c r="C461" t="s">
        <v>586</v>
      </c>
      <c r="D461" t="str">
        <f t="shared" si="29"/>
        <v>2</v>
      </c>
      <c r="E461">
        <v>1768</v>
      </c>
      <c r="F461">
        <v>1946</v>
      </c>
      <c r="G461" t="s">
        <v>31</v>
      </c>
      <c r="H461" t="s">
        <v>11</v>
      </c>
      <c r="I461">
        <v>1</v>
      </c>
      <c r="J461" t="s">
        <v>19</v>
      </c>
      <c r="K461" t="s">
        <v>11</v>
      </c>
    </row>
    <row r="462" spans="1:11" x14ac:dyDescent="0.25">
      <c r="A462" t="str">
        <f t="shared" si="30"/>
        <v>207</v>
      </c>
      <c r="B462" t="str">
        <f>"35"</f>
        <v>35</v>
      </c>
      <c r="C462" t="s">
        <v>587</v>
      </c>
      <c r="D462" t="str">
        <f t="shared" si="29"/>
        <v>2</v>
      </c>
      <c r="E462">
        <v>1764</v>
      </c>
      <c r="F462">
        <v>1946</v>
      </c>
      <c r="G462" t="s">
        <v>29</v>
      </c>
      <c r="H462" t="s">
        <v>11</v>
      </c>
      <c r="I462">
        <v>1</v>
      </c>
      <c r="J462" t="s">
        <v>19</v>
      </c>
      <c r="K462" t="s">
        <v>11</v>
      </c>
    </row>
    <row r="463" spans="1:11" x14ac:dyDescent="0.25">
      <c r="A463" t="str">
        <f t="shared" si="30"/>
        <v>207</v>
      </c>
      <c r="B463" t="str">
        <f>"36"</f>
        <v>36</v>
      </c>
      <c r="C463" t="s">
        <v>588</v>
      </c>
      <c r="D463" t="str">
        <f t="shared" si="29"/>
        <v>2</v>
      </c>
      <c r="E463">
        <v>1776</v>
      </c>
      <c r="F463">
        <v>1950</v>
      </c>
      <c r="G463" t="s">
        <v>192</v>
      </c>
      <c r="H463" t="s">
        <v>589</v>
      </c>
      <c r="I463">
        <v>1</v>
      </c>
      <c r="J463" t="s">
        <v>19</v>
      </c>
      <c r="K463" t="s">
        <v>11</v>
      </c>
    </row>
    <row r="464" spans="1:11" x14ac:dyDescent="0.25">
      <c r="A464" t="str">
        <f t="shared" si="30"/>
        <v>207</v>
      </c>
      <c r="B464" t="str">
        <f>"38"</f>
        <v>38</v>
      </c>
      <c r="C464" t="s">
        <v>590</v>
      </c>
      <c r="D464" t="str">
        <f t="shared" si="29"/>
        <v>2</v>
      </c>
      <c r="E464">
        <v>2205</v>
      </c>
      <c r="F464">
        <v>1955</v>
      </c>
      <c r="G464" t="s">
        <v>25</v>
      </c>
      <c r="H464" t="s">
        <v>11</v>
      </c>
      <c r="I464">
        <v>1</v>
      </c>
      <c r="J464" t="s">
        <v>19</v>
      </c>
      <c r="K464" t="s">
        <v>11</v>
      </c>
    </row>
    <row r="465" spans="1:11" x14ac:dyDescent="0.25">
      <c r="A465" t="str">
        <f t="shared" si="30"/>
        <v>207</v>
      </c>
      <c r="B465" t="str">
        <f>"39"</f>
        <v>39</v>
      </c>
      <c r="C465" t="s">
        <v>591</v>
      </c>
      <c r="D465" t="str">
        <f t="shared" si="29"/>
        <v>2</v>
      </c>
      <c r="E465">
        <v>1064</v>
      </c>
      <c r="F465">
        <v>1955</v>
      </c>
      <c r="G465" t="s">
        <v>21</v>
      </c>
      <c r="H465" t="s">
        <v>11</v>
      </c>
      <c r="I465">
        <v>1</v>
      </c>
      <c r="J465" t="s">
        <v>19</v>
      </c>
      <c r="K465" t="s">
        <v>11</v>
      </c>
    </row>
    <row r="466" spans="1:11" x14ac:dyDescent="0.25">
      <c r="A466" t="str">
        <f t="shared" si="30"/>
        <v>207</v>
      </c>
      <c r="B466" t="str">
        <f>"40"</f>
        <v>40</v>
      </c>
      <c r="C466" t="s">
        <v>592</v>
      </c>
      <c r="D466" t="str">
        <f t="shared" si="29"/>
        <v>2</v>
      </c>
      <c r="E466">
        <v>1890</v>
      </c>
      <c r="F466">
        <v>1955</v>
      </c>
      <c r="G466" t="s">
        <v>207</v>
      </c>
      <c r="H466" t="s">
        <v>11</v>
      </c>
      <c r="I466">
        <v>2</v>
      </c>
      <c r="J466" t="s">
        <v>19</v>
      </c>
      <c r="K466" t="s">
        <v>11</v>
      </c>
    </row>
    <row r="467" spans="1:11" x14ac:dyDescent="0.25">
      <c r="A467" t="str">
        <f t="shared" si="30"/>
        <v>207</v>
      </c>
      <c r="B467" t="str">
        <f>"41"</f>
        <v>41</v>
      </c>
      <c r="C467" t="s">
        <v>593</v>
      </c>
      <c r="D467" t="str">
        <f t="shared" si="29"/>
        <v>2</v>
      </c>
      <c r="E467">
        <v>1310</v>
      </c>
      <c r="F467">
        <v>1929</v>
      </c>
      <c r="G467" t="s">
        <v>29</v>
      </c>
      <c r="H467" t="s">
        <v>11</v>
      </c>
      <c r="I467">
        <v>1</v>
      </c>
      <c r="J467" t="s">
        <v>19</v>
      </c>
      <c r="K467" t="s">
        <v>11</v>
      </c>
    </row>
    <row r="468" spans="1:11" x14ac:dyDescent="0.25">
      <c r="A468" t="str">
        <f t="shared" ref="A468:A498" si="31">"208"</f>
        <v>208</v>
      </c>
      <c r="B468" t="str">
        <f>"1"</f>
        <v>1</v>
      </c>
      <c r="C468" t="s">
        <v>594</v>
      </c>
      <c r="D468" t="str">
        <f t="shared" si="29"/>
        <v>2</v>
      </c>
      <c r="E468">
        <v>1547</v>
      </c>
      <c r="F468">
        <v>1927</v>
      </c>
      <c r="G468" t="s">
        <v>29</v>
      </c>
      <c r="H468" t="s">
        <v>11</v>
      </c>
      <c r="I468">
        <v>1</v>
      </c>
      <c r="J468" t="s">
        <v>19</v>
      </c>
      <c r="K468" t="s">
        <v>11</v>
      </c>
    </row>
    <row r="469" spans="1:11" x14ac:dyDescent="0.25">
      <c r="A469" t="str">
        <f t="shared" si="31"/>
        <v>208</v>
      </c>
      <c r="B469" t="str">
        <f>"2"</f>
        <v>2</v>
      </c>
      <c r="C469" t="s">
        <v>595</v>
      </c>
      <c r="D469" t="str">
        <f t="shared" si="29"/>
        <v>2</v>
      </c>
      <c r="E469">
        <v>1806</v>
      </c>
      <c r="F469">
        <v>1968</v>
      </c>
      <c r="G469" t="s">
        <v>125</v>
      </c>
      <c r="H469" t="s">
        <v>11</v>
      </c>
      <c r="I469">
        <v>2</v>
      </c>
      <c r="J469" t="s">
        <v>19</v>
      </c>
      <c r="K469" t="s">
        <v>11</v>
      </c>
    </row>
    <row r="470" spans="1:11" x14ac:dyDescent="0.25">
      <c r="A470" t="str">
        <f t="shared" si="31"/>
        <v>208</v>
      </c>
      <c r="B470" t="str">
        <f>"3"</f>
        <v>3</v>
      </c>
      <c r="C470" t="s">
        <v>596</v>
      </c>
      <c r="D470" t="str">
        <f t="shared" si="29"/>
        <v>2</v>
      </c>
      <c r="E470">
        <v>2688</v>
      </c>
      <c r="F470">
        <v>1967</v>
      </c>
      <c r="G470" t="s">
        <v>125</v>
      </c>
      <c r="H470" t="s">
        <v>11</v>
      </c>
      <c r="I470">
        <v>2</v>
      </c>
      <c r="J470" t="s">
        <v>19</v>
      </c>
      <c r="K470" t="s">
        <v>11</v>
      </c>
    </row>
    <row r="471" spans="1:11" x14ac:dyDescent="0.25">
      <c r="A471" t="str">
        <f t="shared" si="31"/>
        <v>208</v>
      </c>
      <c r="B471" t="str">
        <f>"4"</f>
        <v>4</v>
      </c>
      <c r="C471" t="s">
        <v>597</v>
      </c>
      <c r="D471" t="str">
        <f t="shared" si="29"/>
        <v>2</v>
      </c>
      <c r="E471">
        <v>1382</v>
      </c>
      <c r="F471">
        <v>1952</v>
      </c>
      <c r="G471" t="s">
        <v>31</v>
      </c>
      <c r="H471" t="s">
        <v>11</v>
      </c>
      <c r="I471">
        <v>1</v>
      </c>
      <c r="J471" t="s">
        <v>19</v>
      </c>
      <c r="K471" t="s">
        <v>11</v>
      </c>
    </row>
    <row r="472" spans="1:11" x14ac:dyDescent="0.25">
      <c r="A472" t="str">
        <f t="shared" si="31"/>
        <v>208</v>
      </c>
      <c r="B472" t="str">
        <f>"5"</f>
        <v>5</v>
      </c>
      <c r="C472" t="s">
        <v>598</v>
      </c>
      <c r="D472" t="str">
        <f t="shared" si="29"/>
        <v>2</v>
      </c>
      <c r="E472">
        <v>1462</v>
      </c>
      <c r="F472">
        <v>1952</v>
      </c>
      <c r="G472" t="s">
        <v>31</v>
      </c>
      <c r="H472" t="s">
        <v>11</v>
      </c>
      <c r="I472">
        <v>1</v>
      </c>
      <c r="J472" t="s">
        <v>19</v>
      </c>
      <c r="K472" t="s">
        <v>11</v>
      </c>
    </row>
    <row r="473" spans="1:11" x14ac:dyDescent="0.25">
      <c r="A473" t="str">
        <f t="shared" si="31"/>
        <v>208</v>
      </c>
      <c r="B473" t="str">
        <f>"6"</f>
        <v>6</v>
      </c>
      <c r="C473" t="s">
        <v>599</v>
      </c>
      <c r="D473" t="str">
        <f t="shared" si="29"/>
        <v>2</v>
      </c>
      <c r="E473">
        <v>1382</v>
      </c>
      <c r="F473">
        <v>1951</v>
      </c>
      <c r="G473" t="s">
        <v>58</v>
      </c>
      <c r="H473" t="s">
        <v>11</v>
      </c>
      <c r="I473">
        <v>1</v>
      </c>
      <c r="J473" t="s">
        <v>19</v>
      </c>
      <c r="K473" t="s">
        <v>11</v>
      </c>
    </row>
    <row r="474" spans="1:11" x14ac:dyDescent="0.25">
      <c r="A474" t="str">
        <f t="shared" si="31"/>
        <v>208</v>
      </c>
      <c r="B474" t="str">
        <f>"7"</f>
        <v>7</v>
      </c>
      <c r="C474" t="s">
        <v>600</v>
      </c>
      <c r="D474" t="str">
        <f t="shared" si="29"/>
        <v>2</v>
      </c>
      <c r="E474">
        <v>960</v>
      </c>
      <c r="F474">
        <v>1954</v>
      </c>
      <c r="G474" t="s">
        <v>35</v>
      </c>
      <c r="H474" t="s">
        <v>11</v>
      </c>
      <c r="I474">
        <v>1</v>
      </c>
      <c r="J474" t="s">
        <v>19</v>
      </c>
      <c r="K474" t="s">
        <v>11</v>
      </c>
    </row>
    <row r="475" spans="1:11" x14ac:dyDescent="0.25">
      <c r="A475" t="str">
        <f t="shared" si="31"/>
        <v>208</v>
      </c>
      <c r="B475" t="str">
        <f>"8"</f>
        <v>8</v>
      </c>
      <c r="C475" t="s">
        <v>601</v>
      </c>
      <c r="D475" t="str">
        <f t="shared" si="29"/>
        <v>2</v>
      </c>
      <c r="E475">
        <v>1791</v>
      </c>
      <c r="F475">
        <v>1947</v>
      </c>
      <c r="G475" t="s">
        <v>58</v>
      </c>
      <c r="H475" t="s">
        <v>11</v>
      </c>
      <c r="I475">
        <v>1</v>
      </c>
      <c r="J475" t="s">
        <v>19</v>
      </c>
      <c r="K475" t="s">
        <v>11</v>
      </c>
    </row>
    <row r="476" spans="1:11" x14ac:dyDescent="0.25">
      <c r="A476" t="str">
        <f t="shared" si="31"/>
        <v>208</v>
      </c>
      <c r="B476" t="str">
        <f>"9"</f>
        <v>9</v>
      </c>
      <c r="C476" t="s">
        <v>602</v>
      </c>
      <c r="D476" t="str">
        <f t="shared" si="29"/>
        <v>2</v>
      </c>
      <c r="E476">
        <v>1791</v>
      </c>
      <c r="F476">
        <v>1947</v>
      </c>
      <c r="G476" t="s">
        <v>58</v>
      </c>
      <c r="H476" t="s">
        <v>11</v>
      </c>
      <c r="I476">
        <v>1</v>
      </c>
      <c r="J476" t="s">
        <v>19</v>
      </c>
      <c r="K476" t="s">
        <v>11</v>
      </c>
    </row>
    <row r="477" spans="1:11" x14ac:dyDescent="0.25">
      <c r="A477" t="str">
        <f t="shared" si="31"/>
        <v>208</v>
      </c>
      <c r="B477" t="str">
        <f>"10"</f>
        <v>10</v>
      </c>
      <c r="C477" t="s">
        <v>603</v>
      </c>
      <c r="D477" t="str">
        <f t="shared" si="29"/>
        <v>2</v>
      </c>
      <c r="E477">
        <v>1224</v>
      </c>
      <c r="F477">
        <v>1949</v>
      </c>
      <c r="G477" t="s">
        <v>31</v>
      </c>
      <c r="H477" t="s">
        <v>11</v>
      </c>
      <c r="I477">
        <v>1</v>
      </c>
      <c r="J477" t="s">
        <v>19</v>
      </c>
      <c r="K477" t="s">
        <v>11</v>
      </c>
    </row>
    <row r="478" spans="1:11" x14ac:dyDescent="0.25">
      <c r="A478" t="str">
        <f t="shared" si="31"/>
        <v>208</v>
      </c>
      <c r="B478" t="str">
        <f>"11"</f>
        <v>11</v>
      </c>
      <c r="C478" t="s">
        <v>604</v>
      </c>
      <c r="D478" t="str">
        <f t="shared" si="29"/>
        <v>2</v>
      </c>
      <c r="E478">
        <v>1320</v>
      </c>
      <c r="F478">
        <v>1935</v>
      </c>
      <c r="G478" t="s">
        <v>25</v>
      </c>
      <c r="H478" t="s">
        <v>11</v>
      </c>
      <c r="I478">
        <v>1</v>
      </c>
      <c r="J478" t="s">
        <v>19</v>
      </c>
      <c r="K478" t="s">
        <v>11</v>
      </c>
    </row>
    <row r="479" spans="1:11" x14ac:dyDescent="0.25">
      <c r="A479" t="str">
        <f t="shared" si="31"/>
        <v>208</v>
      </c>
      <c r="B479" t="str">
        <f>"12"</f>
        <v>12</v>
      </c>
      <c r="C479" t="s">
        <v>605</v>
      </c>
      <c r="D479" t="str">
        <f t="shared" ref="D479:D542" si="32">"2"</f>
        <v>2</v>
      </c>
      <c r="E479">
        <v>1612</v>
      </c>
      <c r="F479">
        <v>1949</v>
      </c>
      <c r="G479" t="s">
        <v>25</v>
      </c>
      <c r="H479" t="s">
        <v>11</v>
      </c>
      <c r="I479">
        <v>1</v>
      </c>
      <c r="J479" t="s">
        <v>19</v>
      </c>
      <c r="K479" t="s">
        <v>11</v>
      </c>
    </row>
    <row r="480" spans="1:11" x14ac:dyDescent="0.25">
      <c r="A480" t="str">
        <f t="shared" si="31"/>
        <v>208</v>
      </c>
      <c r="B480" t="str">
        <f>"13"</f>
        <v>13</v>
      </c>
      <c r="C480" t="s">
        <v>606</v>
      </c>
      <c r="D480" t="str">
        <f t="shared" si="32"/>
        <v>2</v>
      </c>
      <c r="E480">
        <v>1788</v>
      </c>
      <c r="F480">
        <v>1949</v>
      </c>
      <c r="G480" t="s">
        <v>58</v>
      </c>
      <c r="H480" t="s">
        <v>11</v>
      </c>
      <c r="I480">
        <v>2</v>
      </c>
      <c r="J480" t="s">
        <v>19</v>
      </c>
      <c r="K480" t="s">
        <v>11</v>
      </c>
    </row>
    <row r="481" spans="1:11" x14ac:dyDescent="0.25">
      <c r="A481" t="str">
        <f t="shared" si="31"/>
        <v>208</v>
      </c>
      <c r="B481" t="str">
        <f>"14"</f>
        <v>14</v>
      </c>
      <c r="C481" t="s">
        <v>607</v>
      </c>
      <c r="D481" t="str">
        <f t="shared" si="32"/>
        <v>2</v>
      </c>
      <c r="E481">
        <v>1680</v>
      </c>
      <c r="F481">
        <v>1949</v>
      </c>
      <c r="G481" t="s">
        <v>58</v>
      </c>
      <c r="H481" t="s">
        <v>11</v>
      </c>
      <c r="I481">
        <v>1</v>
      </c>
      <c r="J481" t="s">
        <v>19</v>
      </c>
      <c r="K481" t="s">
        <v>11</v>
      </c>
    </row>
    <row r="482" spans="1:11" x14ac:dyDescent="0.25">
      <c r="A482" t="str">
        <f t="shared" si="31"/>
        <v>208</v>
      </c>
      <c r="B482" t="str">
        <f>"15"</f>
        <v>15</v>
      </c>
      <c r="C482" t="s">
        <v>608</v>
      </c>
      <c r="D482" t="str">
        <f t="shared" si="32"/>
        <v>2</v>
      </c>
      <c r="E482">
        <v>2016</v>
      </c>
      <c r="F482">
        <v>1952</v>
      </c>
      <c r="G482" t="s">
        <v>27</v>
      </c>
      <c r="H482" t="s">
        <v>11</v>
      </c>
      <c r="I482">
        <v>1</v>
      </c>
      <c r="J482" t="s">
        <v>19</v>
      </c>
      <c r="K482" t="s">
        <v>11</v>
      </c>
    </row>
    <row r="483" spans="1:11" x14ac:dyDescent="0.25">
      <c r="A483" t="str">
        <f t="shared" si="31"/>
        <v>208</v>
      </c>
      <c r="B483" t="str">
        <f>"16"</f>
        <v>16</v>
      </c>
      <c r="C483" t="s">
        <v>609</v>
      </c>
      <c r="D483" t="str">
        <f t="shared" si="32"/>
        <v>2</v>
      </c>
      <c r="E483">
        <v>1726</v>
      </c>
      <c r="F483">
        <v>1951</v>
      </c>
      <c r="G483" t="s">
        <v>35</v>
      </c>
      <c r="H483" t="s">
        <v>11</v>
      </c>
      <c r="I483">
        <v>1</v>
      </c>
      <c r="J483" t="s">
        <v>19</v>
      </c>
      <c r="K483" t="s">
        <v>11</v>
      </c>
    </row>
    <row r="484" spans="1:11" x14ac:dyDescent="0.25">
      <c r="A484" t="str">
        <f t="shared" si="31"/>
        <v>208</v>
      </c>
      <c r="B484" t="str">
        <f>"16.01"</f>
        <v>16.01</v>
      </c>
      <c r="C484" t="s">
        <v>610</v>
      </c>
      <c r="D484" t="str">
        <f t="shared" si="32"/>
        <v>2</v>
      </c>
      <c r="E484">
        <v>3256</v>
      </c>
      <c r="F484">
        <v>1979</v>
      </c>
      <c r="G484" t="s">
        <v>37</v>
      </c>
      <c r="H484" t="s">
        <v>11</v>
      </c>
      <c r="I484">
        <v>1</v>
      </c>
      <c r="J484" t="s">
        <v>19</v>
      </c>
      <c r="K484" t="s">
        <v>11</v>
      </c>
    </row>
    <row r="485" spans="1:11" x14ac:dyDescent="0.25">
      <c r="A485" t="str">
        <f t="shared" si="31"/>
        <v>208</v>
      </c>
      <c r="B485" t="str">
        <f>"17"</f>
        <v>17</v>
      </c>
      <c r="C485" t="s">
        <v>611</v>
      </c>
      <c r="D485" t="str">
        <f t="shared" si="32"/>
        <v>2</v>
      </c>
      <c r="E485">
        <v>1404</v>
      </c>
      <c r="F485">
        <v>1952</v>
      </c>
      <c r="G485" t="s">
        <v>157</v>
      </c>
      <c r="H485" t="s">
        <v>11</v>
      </c>
      <c r="I485">
        <v>1</v>
      </c>
      <c r="J485" t="s">
        <v>19</v>
      </c>
      <c r="K485" t="s">
        <v>11</v>
      </c>
    </row>
    <row r="486" spans="1:11" x14ac:dyDescent="0.25">
      <c r="A486" t="str">
        <f t="shared" si="31"/>
        <v>208</v>
      </c>
      <c r="B486" t="str">
        <f>"18"</f>
        <v>18</v>
      </c>
      <c r="C486" t="s">
        <v>612</v>
      </c>
      <c r="D486" t="str">
        <f t="shared" si="32"/>
        <v>2</v>
      </c>
      <c r="E486">
        <v>2744</v>
      </c>
      <c r="F486">
        <v>2005</v>
      </c>
      <c r="G486" t="s">
        <v>613</v>
      </c>
      <c r="H486" t="s">
        <v>11</v>
      </c>
      <c r="I486">
        <v>1</v>
      </c>
      <c r="J486" t="s">
        <v>19</v>
      </c>
      <c r="K486" t="s">
        <v>11</v>
      </c>
    </row>
    <row r="487" spans="1:11" x14ac:dyDescent="0.25">
      <c r="A487" t="str">
        <f t="shared" si="31"/>
        <v>208</v>
      </c>
      <c r="B487" t="str">
        <f>"19"</f>
        <v>19</v>
      </c>
      <c r="C487" t="s">
        <v>614</v>
      </c>
      <c r="D487" t="str">
        <f t="shared" si="32"/>
        <v>2</v>
      </c>
      <c r="E487">
        <v>1360</v>
      </c>
      <c r="F487">
        <v>1955</v>
      </c>
      <c r="G487" t="s">
        <v>25</v>
      </c>
      <c r="H487" t="s">
        <v>11</v>
      </c>
      <c r="I487">
        <v>1</v>
      </c>
      <c r="J487" t="s">
        <v>19</v>
      </c>
      <c r="K487" t="s">
        <v>11</v>
      </c>
    </row>
    <row r="488" spans="1:11" x14ac:dyDescent="0.25">
      <c r="A488" t="str">
        <f t="shared" si="31"/>
        <v>208</v>
      </c>
      <c r="B488" t="str">
        <f>"20"</f>
        <v>20</v>
      </c>
      <c r="C488" t="s">
        <v>615</v>
      </c>
      <c r="D488" t="str">
        <f t="shared" si="32"/>
        <v>2</v>
      </c>
      <c r="E488">
        <v>2011</v>
      </c>
      <c r="F488">
        <v>1875</v>
      </c>
      <c r="G488" t="s">
        <v>119</v>
      </c>
      <c r="H488" t="s">
        <v>11</v>
      </c>
      <c r="I488">
        <v>2</v>
      </c>
      <c r="J488" t="s">
        <v>19</v>
      </c>
      <c r="K488" t="s">
        <v>11</v>
      </c>
    </row>
    <row r="489" spans="1:11" x14ac:dyDescent="0.25">
      <c r="A489" t="str">
        <f t="shared" si="31"/>
        <v>208</v>
      </c>
      <c r="B489" t="str">
        <f>"21"</f>
        <v>21</v>
      </c>
      <c r="C489" t="s">
        <v>616</v>
      </c>
      <c r="D489" t="str">
        <f t="shared" si="32"/>
        <v>2</v>
      </c>
      <c r="E489">
        <v>1331</v>
      </c>
      <c r="F489">
        <v>1957</v>
      </c>
      <c r="G489" t="s">
        <v>29</v>
      </c>
      <c r="H489" t="s">
        <v>11</v>
      </c>
      <c r="I489">
        <v>1</v>
      </c>
      <c r="J489" t="s">
        <v>19</v>
      </c>
      <c r="K489" t="s">
        <v>11</v>
      </c>
    </row>
    <row r="490" spans="1:11" x14ac:dyDescent="0.25">
      <c r="A490" t="str">
        <f t="shared" si="31"/>
        <v>208</v>
      </c>
      <c r="B490" t="str">
        <f>"22"</f>
        <v>22</v>
      </c>
      <c r="C490" t="s">
        <v>617</v>
      </c>
      <c r="D490" t="str">
        <f t="shared" si="32"/>
        <v>2</v>
      </c>
      <c r="E490">
        <v>1331</v>
      </c>
      <c r="F490">
        <v>1954</v>
      </c>
      <c r="G490" t="s">
        <v>25</v>
      </c>
      <c r="H490" t="s">
        <v>11</v>
      </c>
      <c r="I490">
        <v>1</v>
      </c>
      <c r="J490" t="s">
        <v>19</v>
      </c>
      <c r="K490" t="s">
        <v>11</v>
      </c>
    </row>
    <row r="491" spans="1:11" x14ac:dyDescent="0.25">
      <c r="A491" t="str">
        <f t="shared" si="31"/>
        <v>208</v>
      </c>
      <c r="B491" t="str">
        <f>"23"</f>
        <v>23</v>
      </c>
      <c r="C491" t="s">
        <v>618</v>
      </c>
      <c r="D491" t="str">
        <f t="shared" si="32"/>
        <v>2</v>
      </c>
      <c r="E491">
        <v>1932</v>
      </c>
      <c r="F491">
        <v>1954</v>
      </c>
      <c r="G491" t="s">
        <v>35</v>
      </c>
      <c r="H491" t="s">
        <v>11</v>
      </c>
      <c r="I491">
        <v>1</v>
      </c>
      <c r="J491" t="s">
        <v>19</v>
      </c>
      <c r="K491" t="s">
        <v>11</v>
      </c>
    </row>
    <row r="492" spans="1:11" x14ac:dyDescent="0.25">
      <c r="A492" t="str">
        <f t="shared" si="31"/>
        <v>208</v>
      </c>
      <c r="B492" t="str">
        <f>"24"</f>
        <v>24</v>
      </c>
      <c r="C492" t="s">
        <v>619</v>
      </c>
      <c r="D492" t="str">
        <f t="shared" si="32"/>
        <v>2</v>
      </c>
      <c r="E492">
        <v>1728</v>
      </c>
      <c r="F492">
        <v>1954</v>
      </c>
      <c r="G492" t="s">
        <v>29</v>
      </c>
      <c r="H492" t="s">
        <v>11</v>
      </c>
      <c r="I492">
        <v>1</v>
      </c>
      <c r="J492" t="s">
        <v>19</v>
      </c>
      <c r="K492" t="s">
        <v>11</v>
      </c>
    </row>
    <row r="493" spans="1:11" x14ac:dyDescent="0.25">
      <c r="A493" t="str">
        <f t="shared" si="31"/>
        <v>208</v>
      </c>
      <c r="B493" t="str">
        <f>"25.01"</f>
        <v>25.01</v>
      </c>
      <c r="C493" t="s">
        <v>620</v>
      </c>
      <c r="D493" t="str">
        <f t="shared" si="32"/>
        <v>2</v>
      </c>
      <c r="E493">
        <v>1442</v>
      </c>
      <c r="F493">
        <v>1905</v>
      </c>
      <c r="G493" t="s">
        <v>29</v>
      </c>
      <c r="H493" t="s">
        <v>11</v>
      </c>
      <c r="I493">
        <v>2</v>
      </c>
      <c r="J493" t="s">
        <v>19</v>
      </c>
      <c r="K493" t="s">
        <v>11</v>
      </c>
    </row>
    <row r="494" spans="1:11" x14ac:dyDescent="0.25">
      <c r="A494" t="str">
        <f t="shared" si="31"/>
        <v>208</v>
      </c>
      <c r="B494" t="str">
        <f>"25.02"</f>
        <v>25.02</v>
      </c>
      <c r="C494" t="s">
        <v>621</v>
      </c>
      <c r="D494" t="str">
        <f t="shared" si="32"/>
        <v>2</v>
      </c>
      <c r="E494">
        <v>2968</v>
      </c>
      <c r="F494">
        <v>1980</v>
      </c>
      <c r="G494" t="s">
        <v>622</v>
      </c>
      <c r="H494" t="s">
        <v>11</v>
      </c>
      <c r="I494">
        <v>1</v>
      </c>
      <c r="J494" t="s">
        <v>19</v>
      </c>
      <c r="K494" t="s">
        <v>11</v>
      </c>
    </row>
    <row r="495" spans="1:11" x14ac:dyDescent="0.25">
      <c r="A495" t="str">
        <f t="shared" si="31"/>
        <v>208</v>
      </c>
      <c r="B495" t="str">
        <f>"26"</f>
        <v>26</v>
      </c>
      <c r="C495" t="s">
        <v>623</v>
      </c>
      <c r="D495" t="str">
        <f t="shared" si="32"/>
        <v>2</v>
      </c>
      <c r="E495">
        <v>1846</v>
      </c>
      <c r="F495">
        <v>1905</v>
      </c>
      <c r="G495" t="s">
        <v>312</v>
      </c>
      <c r="H495" t="s">
        <v>11</v>
      </c>
      <c r="I495">
        <v>2</v>
      </c>
      <c r="J495" t="s">
        <v>19</v>
      </c>
      <c r="K495" t="s">
        <v>11</v>
      </c>
    </row>
    <row r="496" spans="1:11" x14ac:dyDescent="0.25">
      <c r="A496" t="str">
        <f t="shared" si="31"/>
        <v>208</v>
      </c>
      <c r="B496" t="str">
        <f>"27.01"</f>
        <v>27.01</v>
      </c>
      <c r="C496" t="s">
        <v>624</v>
      </c>
      <c r="D496" t="str">
        <f t="shared" si="32"/>
        <v>2</v>
      </c>
      <c r="E496">
        <v>3240</v>
      </c>
      <c r="F496">
        <v>1988</v>
      </c>
      <c r="G496" t="s">
        <v>321</v>
      </c>
      <c r="H496" t="s">
        <v>11</v>
      </c>
      <c r="I496">
        <v>2</v>
      </c>
      <c r="J496" t="s">
        <v>19</v>
      </c>
      <c r="K496" t="s">
        <v>11</v>
      </c>
    </row>
    <row r="497" spans="1:11" x14ac:dyDescent="0.25">
      <c r="A497" t="str">
        <f t="shared" si="31"/>
        <v>208</v>
      </c>
      <c r="B497" t="str">
        <f>"28.01"</f>
        <v>28.01</v>
      </c>
      <c r="C497" t="s">
        <v>625</v>
      </c>
      <c r="D497" t="str">
        <f t="shared" si="32"/>
        <v>2</v>
      </c>
      <c r="E497">
        <v>2826</v>
      </c>
      <c r="F497">
        <v>1988</v>
      </c>
      <c r="G497" t="s">
        <v>321</v>
      </c>
      <c r="H497" t="s">
        <v>11</v>
      </c>
      <c r="I497">
        <v>2</v>
      </c>
      <c r="J497" t="s">
        <v>19</v>
      </c>
      <c r="K497" t="s">
        <v>11</v>
      </c>
    </row>
    <row r="498" spans="1:11" x14ac:dyDescent="0.25">
      <c r="A498" t="str">
        <f t="shared" si="31"/>
        <v>208</v>
      </c>
      <c r="B498" t="str">
        <f>"29"</f>
        <v>29</v>
      </c>
      <c r="C498" t="s">
        <v>626</v>
      </c>
      <c r="D498" t="str">
        <f t="shared" si="32"/>
        <v>2</v>
      </c>
      <c r="E498">
        <v>1513</v>
      </c>
      <c r="F498">
        <v>1953</v>
      </c>
      <c r="G498" t="s">
        <v>424</v>
      </c>
      <c r="H498" t="s">
        <v>11</v>
      </c>
      <c r="I498">
        <v>1</v>
      </c>
      <c r="J498" t="s">
        <v>19</v>
      </c>
      <c r="K498" t="s">
        <v>11</v>
      </c>
    </row>
    <row r="499" spans="1:11" x14ac:dyDescent="0.25">
      <c r="A499" t="str">
        <f t="shared" ref="A499:A519" si="33">"209"</f>
        <v>209</v>
      </c>
      <c r="B499" t="str">
        <f>"2"</f>
        <v>2</v>
      </c>
      <c r="C499" t="s">
        <v>627</v>
      </c>
      <c r="D499" t="str">
        <f t="shared" si="32"/>
        <v>2</v>
      </c>
      <c r="E499">
        <v>1545</v>
      </c>
      <c r="F499">
        <v>1953</v>
      </c>
      <c r="G499" t="s">
        <v>29</v>
      </c>
      <c r="H499" t="s">
        <v>11</v>
      </c>
      <c r="I499">
        <v>1</v>
      </c>
      <c r="J499" t="s">
        <v>19</v>
      </c>
      <c r="K499" t="s">
        <v>11</v>
      </c>
    </row>
    <row r="500" spans="1:11" x14ac:dyDescent="0.25">
      <c r="A500" t="str">
        <f t="shared" si="33"/>
        <v>209</v>
      </c>
      <c r="B500" t="str">
        <f>"3"</f>
        <v>3</v>
      </c>
      <c r="C500" t="s">
        <v>628</v>
      </c>
      <c r="D500" t="str">
        <f t="shared" si="32"/>
        <v>2</v>
      </c>
      <c r="E500">
        <v>1305</v>
      </c>
      <c r="F500">
        <v>1952</v>
      </c>
      <c r="G500" t="s">
        <v>629</v>
      </c>
      <c r="H500" t="s">
        <v>11</v>
      </c>
      <c r="I500">
        <v>1</v>
      </c>
      <c r="J500" t="s">
        <v>19</v>
      </c>
      <c r="K500" t="s">
        <v>11</v>
      </c>
    </row>
    <row r="501" spans="1:11" x14ac:dyDescent="0.25">
      <c r="A501" t="str">
        <f t="shared" si="33"/>
        <v>209</v>
      </c>
      <c r="B501" t="str">
        <f>"4"</f>
        <v>4</v>
      </c>
      <c r="C501" t="s">
        <v>630</v>
      </c>
      <c r="D501" t="str">
        <f t="shared" si="32"/>
        <v>2</v>
      </c>
      <c r="E501">
        <v>1839</v>
      </c>
      <c r="F501">
        <v>1952</v>
      </c>
      <c r="G501" t="s">
        <v>58</v>
      </c>
      <c r="H501" t="s">
        <v>11</v>
      </c>
      <c r="I501">
        <v>1</v>
      </c>
      <c r="J501" t="s">
        <v>19</v>
      </c>
      <c r="K501" t="s">
        <v>11</v>
      </c>
    </row>
    <row r="502" spans="1:11" x14ac:dyDescent="0.25">
      <c r="A502" t="str">
        <f t="shared" si="33"/>
        <v>209</v>
      </c>
      <c r="B502" t="str">
        <f>"5"</f>
        <v>5</v>
      </c>
      <c r="C502" t="s">
        <v>631</v>
      </c>
      <c r="D502" t="str">
        <f t="shared" si="32"/>
        <v>2</v>
      </c>
      <c r="E502">
        <v>850</v>
      </c>
      <c r="F502">
        <v>1919</v>
      </c>
      <c r="G502" t="s">
        <v>123</v>
      </c>
      <c r="H502" t="s">
        <v>11</v>
      </c>
      <c r="I502">
        <v>1</v>
      </c>
      <c r="J502" t="s">
        <v>19</v>
      </c>
      <c r="K502" t="s">
        <v>11</v>
      </c>
    </row>
    <row r="503" spans="1:11" x14ac:dyDescent="0.25">
      <c r="A503" t="str">
        <f t="shared" si="33"/>
        <v>209</v>
      </c>
      <c r="B503" t="str">
        <f>"6"</f>
        <v>6</v>
      </c>
      <c r="C503" t="s">
        <v>632</v>
      </c>
      <c r="D503" t="str">
        <f t="shared" si="32"/>
        <v>2</v>
      </c>
      <c r="E503">
        <v>2640</v>
      </c>
      <c r="F503">
        <v>1917</v>
      </c>
      <c r="G503" t="s">
        <v>21</v>
      </c>
      <c r="H503" t="s">
        <v>11</v>
      </c>
      <c r="I503">
        <v>1</v>
      </c>
      <c r="J503" t="s">
        <v>19</v>
      </c>
      <c r="K503" t="s">
        <v>11</v>
      </c>
    </row>
    <row r="504" spans="1:11" x14ac:dyDescent="0.25">
      <c r="A504" t="str">
        <f t="shared" si="33"/>
        <v>209</v>
      </c>
      <c r="B504" t="str">
        <f>"7"</f>
        <v>7</v>
      </c>
      <c r="C504" t="s">
        <v>633</v>
      </c>
      <c r="D504" t="str">
        <f t="shared" si="32"/>
        <v>2</v>
      </c>
      <c r="E504">
        <v>2472</v>
      </c>
      <c r="F504">
        <v>1953</v>
      </c>
      <c r="G504" t="s">
        <v>25</v>
      </c>
      <c r="H504" t="s">
        <v>11</v>
      </c>
      <c r="I504">
        <v>1</v>
      </c>
      <c r="J504" t="s">
        <v>19</v>
      </c>
      <c r="K504" t="s">
        <v>11</v>
      </c>
    </row>
    <row r="505" spans="1:11" x14ac:dyDescent="0.25">
      <c r="A505" t="str">
        <f t="shared" si="33"/>
        <v>209</v>
      </c>
      <c r="B505" t="str">
        <f>"8"</f>
        <v>8</v>
      </c>
      <c r="C505" t="s">
        <v>634</v>
      </c>
      <c r="D505" t="str">
        <f t="shared" si="32"/>
        <v>2</v>
      </c>
      <c r="E505">
        <v>1248</v>
      </c>
      <c r="F505">
        <v>1950</v>
      </c>
      <c r="G505" t="s">
        <v>25</v>
      </c>
      <c r="H505" t="s">
        <v>11</v>
      </c>
      <c r="I505">
        <v>1</v>
      </c>
      <c r="J505" t="s">
        <v>19</v>
      </c>
      <c r="K505" t="s">
        <v>11</v>
      </c>
    </row>
    <row r="506" spans="1:11" x14ac:dyDescent="0.25">
      <c r="A506" t="str">
        <f t="shared" si="33"/>
        <v>209</v>
      </c>
      <c r="B506" t="str">
        <f>"9.01"</f>
        <v>9.01</v>
      </c>
      <c r="C506" t="s">
        <v>635</v>
      </c>
      <c r="D506" t="str">
        <f t="shared" si="32"/>
        <v>2</v>
      </c>
      <c r="E506">
        <v>2462</v>
      </c>
      <c r="F506">
        <v>1993</v>
      </c>
      <c r="G506" t="s">
        <v>475</v>
      </c>
      <c r="H506" t="s">
        <v>11</v>
      </c>
      <c r="I506">
        <v>1</v>
      </c>
      <c r="J506" t="s">
        <v>19</v>
      </c>
      <c r="K506" t="s">
        <v>11</v>
      </c>
    </row>
    <row r="507" spans="1:11" x14ac:dyDescent="0.25">
      <c r="A507" t="str">
        <f t="shared" si="33"/>
        <v>209</v>
      </c>
      <c r="B507" t="str">
        <f>"9.02"</f>
        <v>9.02</v>
      </c>
      <c r="C507" t="s">
        <v>636</v>
      </c>
      <c r="D507" t="str">
        <f t="shared" si="32"/>
        <v>2</v>
      </c>
      <c r="E507">
        <v>1840</v>
      </c>
      <c r="F507">
        <v>1960</v>
      </c>
      <c r="G507" t="s">
        <v>21</v>
      </c>
      <c r="H507" t="s">
        <v>11</v>
      </c>
      <c r="I507">
        <v>1</v>
      </c>
      <c r="J507" t="s">
        <v>19</v>
      </c>
      <c r="K507" t="s">
        <v>11</v>
      </c>
    </row>
    <row r="508" spans="1:11" x14ac:dyDescent="0.25">
      <c r="A508" t="str">
        <f t="shared" si="33"/>
        <v>209</v>
      </c>
      <c r="B508" t="str">
        <f>"10"</f>
        <v>10</v>
      </c>
      <c r="C508" t="s">
        <v>637</v>
      </c>
      <c r="D508" t="str">
        <f t="shared" si="32"/>
        <v>2</v>
      </c>
      <c r="E508">
        <v>1361</v>
      </c>
      <c r="F508">
        <v>1956</v>
      </c>
      <c r="G508" t="s">
        <v>35</v>
      </c>
      <c r="H508" t="s">
        <v>11</v>
      </c>
      <c r="I508">
        <v>1</v>
      </c>
      <c r="J508" t="s">
        <v>19</v>
      </c>
      <c r="K508" t="s">
        <v>11</v>
      </c>
    </row>
    <row r="509" spans="1:11" x14ac:dyDescent="0.25">
      <c r="A509" t="str">
        <f t="shared" si="33"/>
        <v>209</v>
      </c>
      <c r="B509" t="str">
        <f>"11"</f>
        <v>11</v>
      </c>
      <c r="C509" t="s">
        <v>638</v>
      </c>
      <c r="D509" t="str">
        <f t="shared" si="32"/>
        <v>2</v>
      </c>
      <c r="E509">
        <v>1084</v>
      </c>
      <c r="F509">
        <v>1922</v>
      </c>
      <c r="G509" t="s">
        <v>27</v>
      </c>
      <c r="H509" t="s">
        <v>11</v>
      </c>
      <c r="I509">
        <v>1</v>
      </c>
      <c r="J509" t="s">
        <v>19</v>
      </c>
      <c r="K509" t="s">
        <v>11</v>
      </c>
    </row>
    <row r="510" spans="1:11" x14ac:dyDescent="0.25">
      <c r="A510" t="str">
        <f t="shared" si="33"/>
        <v>209</v>
      </c>
      <c r="B510" t="str">
        <f>"12"</f>
        <v>12</v>
      </c>
      <c r="C510" t="s">
        <v>639</v>
      </c>
      <c r="D510" t="str">
        <f t="shared" si="32"/>
        <v>2</v>
      </c>
      <c r="E510">
        <v>2018</v>
      </c>
      <c r="F510">
        <v>1921</v>
      </c>
      <c r="G510" t="s">
        <v>119</v>
      </c>
      <c r="H510" t="s">
        <v>11</v>
      </c>
      <c r="I510">
        <v>2</v>
      </c>
      <c r="J510" t="s">
        <v>640</v>
      </c>
      <c r="K510" t="s">
        <v>11</v>
      </c>
    </row>
    <row r="511" spans="1:11" x14ac:dyDescent="0.25">
      <c r="A511" t="str">
        <f t="shared" si="33"/>
        <v>209</v>
      </c>
      <c r="B511" t="str">
        <f>"13"</f>
        <v>13</v>
      </c>
      <c r="C511" t="s">
        <v>641</v>
      </c>
      <c r="D511" t="str">
        <f t="shared" si="32"/>
        <v>2</v>
      </c>
      <c r="E511">
        <v>1498</v>
      </c>
      <c r="F511">
        <v>1950</v>
      </c>
      <c r="G511" t="s">
        <v>31</v>
      </c>
      <c r="H511" t="s">
        <v>11</v>
      </c>
      <c r="I511">
        <v>1</v>
      </c>
      <c r="J511" t="s">
        <v>640</v>
      </c>
      <c r="K511" t="s">
        <v>11</v>
      </c>
    </row>
    <row r="512" spans="1:11" x14ac:dyDescent="0.25">
      <c r="A512" t="str">
        <f t="shared" si="33"/>
        <v>209</v>
      </c>
      <c r="B512" t="str">
        <f>"14"</f>
        <v>14</v>
      </c>
      <c r="C512" t="s">
        <v>642</v>
      </c>
      <c r="D512" t="str">
        <f t="shared" si="32"/>
        <v>2</v>
      </c>
      <c r="E512">
        <v>3108</v>
      </c>
      <c r="F512">
        <v>1933</v>
      </c>
      <c r="G512" t="s">
        <v>563</v>
      </c>
      <c r="H512" t="s">
        <v>11</v>
      </c>
      <c r="I512">
        <v>2</v>
      </c>
      <c r="J512" t="s">
        <v>640</v>
      </c>
      <c r="K512" t="s">
        <v>11</v>
      </c>
    </row>
    <row r="513" spans="1:11" x14ac:dyDescent="0.25">
      <c r="A513" t="str">
        <f t="shared" si="33"/>
        <v>209</v>
      </c>
      <c r="B513" t="str">
        <f>"15"</f>
        <v>15</v>
      </c>
      <c r="C513" t="s">
        <v>643</v>
      </c>
      <c r="D513" t="str">
        <f t="shared" si="32"/>
        <v>2</v>
      </c>
      <c r="E513">
        <v>1540</v>
      </c>
      <c r="F513">
        <v>1958</v>
      </c>
      <c r="G513" t="s">
        <v>321</v>
      </c>
      <c r="H513" t="s">
        <v>11</v>
      </c>
      <c r="I513">
        <v>2</v>
      </c>
      <c r="J513" t="s">
        <v>640</v>
      </c>
      <c r="K513" t="s">
        <v>11</v>
      </c>
    </row>
    <row r="514" spans="1:11" x14ac:dyDescent="0.25">
      <c r="A514" t="str">
        <f t="shared" si="33"/>
        <v>209</v>
      </c>
      <c r="B514" t="str">
        <f>"16"</f>
        <v>16</v>
      </c>
      <c r="C514" t="s">
        <v>644</v>
      </c>
      <c r="D514" t="str">
        <f t="shared" si="32"/>
        <v>2</v>
      </c>
      <c r="E514">
        <v>1723</v>
      </c>
      <c r="F514">
        <v>1928</v>
      </c>
      <c r="G514" t="s">
        <v>433</v>
      </c>
      <c r="H514" t="s">
        <v>11</v>
      </c>
      <c r="I514">
        <v>2</v>
      </c>
      <c r="J514" t="s">
        <v>640</v>
      </c>
      <c r="K514" t="s">
        <v>11</v>
      </c>
    </row>
    <row r="515" spans="1:11" x14ac:dyDescent="0.25">
      <c r="A515" t="str">
        <f t="shared" si="33"/>
        <v>209</v>
      </c>
      <c r="B515" t="str">
        <f>"17"</f>
        <v>17</v>
      </c>
      <c r="C515" t="s">
        <v>645</v>
      </c>
      <c r="D515" t="str">
        <f t="shared" si="32"/>
        <v>2</v>
      </c>
      <c r="E515">
        <v>1446</v>
      </c>
      <c r="F515">
        <v>1952</v>
      </c>
      <c r="G515" t="s">
        <v>25</v>
      </c>
      <c r="H515" t="s">
        <v>11</v>
      </c>
      <c r="I515">
        <v>1</v>
      </c>
      <c r="J515" t="s">
        <v>640</v>
      </c>
      <c r="K515" t="s">
        <v>11</v>
      </c>
    </row>
    <row r="516" spans="1:11" x14ac:dyDescent="0.25">
      <c r="A516" t="str">
        <f t="shared" si="33"/>
        <v>209</v>
      </c>
      <c r="B516" t="str">
        <f>"18"</f>
        <v>18</v>
      </c>
      <c r="C516" t="s">
        <v>646</v>
      </c>
      <c r="D516" t="str">
        <f t="shared" si="32"/>
        <v>2</v>
      </c>
      <c r="E516">
        <v>976</v>
      </c>
      <c r="F516">
        <v>1920</v>
      </c>
      <c r="G516" t="s">
        <v>25</v>
      </c>
      <c r="H516" t="s">
        <v>11</v>
      </c>
      <c r="I516">
        <v>1</v>
      </c>
      <c r="J516" t="s">
        <v>640</v>
      </c>
      <c r="K516" t="s">
        <v>11</v>
      </c>
    </row>
    <row r="517" spans="1:11" x14ac:dyDescent="0.25">
      <c r="A517" t="str">
        <f t="shared" si="33"/>
        <v>209</v>
      </c>
      <c r="B517" t="str">
        <f>"19"</f>
        <v>19</v>
      </c>
      <c r="C517" t="s">
        <v>647</v>
      </c>
      <c r="D517" t="str">
        <f t="shared" si="32"/>
        <v>2</v>
      </c>
      <c r="E517">
        <v>1544</v>
      </c>
      <c r="F517">
        <v>1957</v>
      </c>
      <c r="G517" t="s">
        <v>35</v>
      </c>
      <c r="H517" t="s">
        <v>11</v>
      </c>
      <c r="I517">
        <v>1</v>
      </c>
      <c r="J517" t="s">
        <v>640</v>
      </c>
      <c r="K517" t="s">
        <v>11</v>
      </c>
    </row>
    <row r="518" spans="1:11" x14ac:dyDescent="0.25">
      <c r="A518" t="str">
        <f t="shared" si="33"/>
        <v>209</v>
      </c>
      <c r="B518" t="str">
        <f>"20"</f>
        <v>20</v>
      </c>
      <c r="C518" t="s">
        <v>648</v>
      </c>
      <c r="D518" t="str">
        <f t="shared" si="32"/>
        <v>2</v>
      </c>
      <c r="E518">
        <v>4240</v>
      </c>
      <c r="F518">
        <v>1972</v>
      </c>
      <c r="G518" t="s">
        <v>649</v>
      </c>
      <c r="H518" t="s">
        <v>11</v>
      </c>
      <c r="I518">
        <v>4</v>
      </c>
      <c r="J518" t="s">
        <v>640</v>
      </c>
      <c r="K518" t="s">
        <v>11</v>
      </c>
    </row>
    <row r="519" spans="1:11" x14ac:dyDescent="0.25">
      <c r="A519" t="str">
        <f t="shared" si="33"/>
        <v>209</v>
      </c>
      <c r="B519" t="str">
        <f>"21"</f>
        <v>21</v>
      </c>
      <c r="C519" t="s">
        <v>650</v>
      </c>
      <c r="D519" t="str">
        <f t="shared" si="32"/>
        <v>2</v>
      </c>
      <c r="E519">
        <v>2992</v>
      </c>
      <c r="F519">
        <v>1972</v>
      </c>
      <c r="G519" t="s">
        <v>651</v>
      </c>
      <c r="H519" t="s">
        <v>11</v>
      </c>
      <c r="I519">
        <v>2</v>
      </c>
      <c r="J519" t="s">
        <v>640</v>
      </c>
      <c r="K519" t="s">
        <v>11</v>
      </c>
    </row>
    <row r="520" spans="1:11" x14ac:dyDescent="0.25">
      <c r="A520" t="str">
        <f t="shared" ref="A520:A531" si="34">"210"</f>
        <v>210</v>
      </c>
      <c r="B520" t="str">
        <f>"2"</f>
        <v>2</v>
      </c>
      <c r="C520" t="s">
        <v>656</v>
      </c>
      <c r="D520" t="str">
        <f t="shared" si="32"/>
        <v>2</v>
      </c>
      <c r="E520">
        <v>1675</v>
      </c>
      <c r="F520">
        <v>1926</v>
      </c>
      <c r="G520" t="s">
        <v>31</v>
      </c>
      <c r="H520" t="s">
        <v>11</v>
      </c>
      <c r="I520">
        <v>1</v>
      </c>
      <c r="J520" t="s">
        <v>481</v>
      </c>
      <c r="K520" t="s">
        <v>11</v>
      </c>
    </row>
    <row r="521" spans="1:11" x14ac:dyDescent="0.25">
      <c r="A521" t="str">
        <f t="shared" si="34"/>
        <v>210</v>
      </c>
      <c r="B521" t="str">
        <f>"3"</f>
        <v>3</v>
      </c>
      <c r="C521" t="s">
        <v>657</v>
      </c>
      <c r="D521" t="str">
        <f t="shared" si="32"/>
        <v>2</v>
      </c>
      <c r="E521">
        <v>768</v>
      </c>
      <c r="F521">
        <v>1967</v>
      </c>
      <c r="G521" t="s">
        <v>21</v>
      </c>
      <c r="H521" t="s">
        <v>11</v>
      </c>
      <c r="I521">
        <v>1</v>
      </c>
      <c r="J521" t="s">
        <v>481</v>
      </c>
      <c r="K521" t="s">
        <v>11</v>
      </c>
    </row>
    <row r="522" spans="1:11" x14ac:dyDescent="0.25">
      <c r="A522" t="str">
        <f t="shared" si="34"/>
        <v>210</v>
      </c>
      <c r="B522" t="str">
        <f>"4"</f>
        <v>4</v>
      </c>
      <c r="C522" t="s">
        <v>658</v>
      </c>
      <c r="D522" t="str">
        <f t="shared" si="32"/>
        <v>2</v>
      </c>
      <c r="E522">
        <v>0</v>
      </c>
      <c r="F522">
        <v>0</v>
      </c>
      <c r="G522" t="s">
        <v>659</v>
      </c>
      <c r="H522" t="s">
        <v>11</v>
      </c>
      <c r="I522">
        <v>0</v>
      </c>
      <c r="J522" t="s">
        <v>481</v>
      </c>
      <c r="K522" t="s">
        <v>11</v>
      </c>
    </row>
    <row r="523" spans="1:11" x14ac:dyDescent="0.25">
      <c r="A523" t="str">
        <f t="shared" si="34"/>
        <v>210</v>
      </c>
      <c r="B523" t="str">
        <f>"4.01"</f>
        <v>4.01</v>
      </c>
      <c r="C523" t="s">
        <v>658</v>
      </c>
      <c r="D523" t="str">
        <f t="shared" si="32"/>
        <v>2</v>
      </c>
      <c r="E523">
        <v>1368</v>
      </c>
      <c r="F523">
        <v>1990</v>
      </c>
      <c r="G523" t="s">
        <v>660</v>
      </c>
      <c r="H523" t="s">
        <v>11</v>
      </c>
      <c r="I523">
        <v>1</v>
      </c>
      <c r="J523" t="s">
        <v>481</v>
      </c>
      <c r="K523" t="s">
        <v>11</v>
      </c>
    </row>
    <row r="524" spans="1:11" x14ac:dyDescent="0.25">
      <c r="A524" t="str">
        <f t="shared" si="34"/>
        <v>210</v>
      </c>
      <c r="B524" t="str">
        <f>"4.02"</f>
        <v>4.02</v>
      </c>
      <c r="C524" t="s">
        <v>661</v>
      </c>
      <c r="D524" t="str">
        <f t="shared" si="32"/>
        <v>2</v>
      </c>
      <c r="E524">
        <v>1080</v>
      </c>
      <c r="F524">
        <v>1990</v>
      </c>
      <c r="G524" t="s">
        <v>662</v>
      </c>
      <c r="H524" t="s">
        <v>11</v>
      </c>
      <c r="I524">
        <v>1</v>
      </c>
      <c r="J524" t="s">
        <v>481</v>
      </c>
      <c r="K524" t="s">
        <v>11</v>
      </c>
    </row>
    <row r="525" spans="1:11" x14ac:dyDescent="0.25">
      <c r="A525" t="str">
        <f t="shared" si="34"/>
        <v>210</v>
      </c>
      <c r="B525" t="str">
        <f>"4.03"</f>
        <v>4.03</v>
      </c>
      <c r="C525" t="s">
        <v>663</v>
      </c>
      <c r="D525" t="str">
        <f t="shared" si="32"/>
        <v>2</v>
      </c>
      <c r="E525">
        <v>1368</v>
      </c>
      <c r="F525">
        <v>1990</v>
      </c>
      <c r="G525" t="s">
        <v>660</v>
      </c>
      <c r="H525" t="s">
        <v>11</v>
      </c>
      <c r="I525">
        <v>1</v>
      </c>
      <c r="J525" t="s">
        <v>481</v>
      </c>
      <c r="K525" t="s">
        <v>11</v>
      </c>
    </row>
    <row r="526" spans="1:11" x14ac:dyDescent="0.25">
      <c r="A526" t="str">
        <f t="shared" si="34"/>
        <v>210</v>
      </c>
      <c r="B526" t="str">
        <f>"5"</f>
        <v>5</v>
      </c>
      <c r="C526" t="s">
        <v>664</v>
      </c>
      <c r="D526" t="str">
        <f t="shared" si="32"/>
        <v>2</v>
      </c>
      <c r="E526">
        <v>2133</v>
      </c>
      <c r="F526">
        <v>1900</v>
      </c>
      <c r="G526" t="s">
        <v>207</v>
      </c>
      <c r="H526" t="s">
        <v>11</v>
      </c>
      <c r="I526">
        <v>2</v>
      </c>
      <c r="J526" t="s">
        <v>481</v>
      </c>
      <c r="K526" t="s">
        <v>11</v>
      </c>
    </row>
    <row r="527" spans="1:11" x14ac:dyDescent="0.25">
      <c r="A527" t="str">
        <f t="shared" si="34"/>
        <v>210</v>
      </c>
      <c r="B527" t="str">
        <f>"6"</f>
        <v>6</v>
      </c>
      <c r="C527" t="s">
        <v>665</v>
      </c>
      <c r="D527" t="str">
        <f t="shared" si="32"/>
        <v>2</v>
      </c>
      <c r="E527">
        <v>3762</v>
      </c>
      <c r="F527">
        <v>1972</v>
      </c>
      <c r="G527" t="s">
        <v>666</v>
      </c>
      <c r="H527" t="s">
        <v>11</v>
      </c>
      <c r="I527">
        <v>4</v>
      </c>
      <c r="J527" t="s">
        <v>481</v>
      </c>
      <c r="K527" t="s">
        <v>11</v>
      </c>
    </row>
    <row r="528" spans="1:11" x14ac:dyDescent="0.25">
      <c r="A528" t="str">
        <f t="shared" si="34"/>
        <v>210</v>
      </c>
      <c r="B528" t="str">
        <f>"7"</f>
        <v>7</v>
      </c>
      <c r="C528" t="s">
        <v>667</v>
      </c>
      <c r="D528" t="str">
        <f t="shared" si="32"/>
        <v>2</v>
      </c>
      <c r="E528">
        <v>3712</v>
      </c>
      <c r="F528">
        <v>1964</v>
      </c>
      <c r="G528" t="s">
        <v>666</v>
      </c>
      <c r="H528" t="s">
        <v>11</v>
      </c>
      <c r="I528">
        <v>4</v>
      </c>
      <c r="J528" t="s">
        <v>481</v>
      </c>
      <c r="K528" t="s">
        <v>11</v>
      </c>
    </row>
    <row r="529" spans="1:11" x14ac:dyDescent="0.25">
      <c r="A529" t="str">
        <f t="shared" si="34"/>
        <v>210</v>
      </c>
      <c r="B529" t="str">
        <f>"8"</f>
        <v>8</v>
      </c>
      <c r="C529" t="s">
        <v>668</v>
      </c>
      <c r="D529" t="str">
        <f t="shared" si="32"/>
        <v>2</v>
      </c>
      <c r="E529">
        <v>1228</v>
      </c>
      <c r="F529">
        <v>1955</v>
      </c>
      <c r="G529" t="s">
        <v>187</v>
      </c>
      <c r="H529" t="s">
        <v>11</v>
      </c>
      <c r="I529">
        <v>1</v>
      </c>
      <c r="J529" t="s">
        <v>481</v>
      </c>
      <c r="K529" t="s">
        <v>11</v>
      </c>
    </row>
    <row r="530" spans="1:11" x14ac:dyDescent="0.25">
      <c r="A530" t="str">
        <f t="shared" si="34"/>
        <v>210</v>
      </c>
      <c r="B530" t="str">
        <f>"9"</f>
        <v>9</v>
      </c>
      <c r="C530" t="s">
        <v>669</v>
      </c>
      <c r="D530" t="str">
        <f t="shared" si="32"/>
        <v>2</v>
      </c>
      <c r="E530">
        <v>1676</v>
      </c>
      <c r="F530">
        <v>1885</v>
      </c>
      <c r="G530" t="s">
        <v>25</v>
      </c>
      <c r="H530" t="s">
        <v>11</v>
      </c>
      <c r="I530">
        <v>2</v>
      </c>
      <c r="J530" t="s">
        <v>481</v>
      </c>
      <c r="K530" t="s">
        <v>11</v>
      </c>
    </row>
    <row r="531" spans="1:11" x14ac:dyDescent="0.25">
      <c r="A531" t="str">
        <f t="shared" si="34"/>
        <v>210</v>
      </c>
      <c r="B531" t="str">
        <f>"11"</f>
        <v>11</v>
      </c>
      <c r="C531" t="s">
        <v>671</v>
      </c>
      <c r="D531" t="str">
        <f t="shared" si="32"/>
        <v>2</v>
      </c>
      <c r="E531">
        <v>944</v>
      </c>
      <c r="F531">
        <v>0</v>
      </c>
      <c r="G531" t="s">
        <v>123</v>
      </c>
      <c r="H531" t="s">
        <v>11</v>
      </c>
      <c r="I531">
        <v>1</v>
      </c>
      <c r="J531" t="s">
        <v>481</v>
      </c>
      <c r="K531" t="s">
        <v>11</v>
      </c>
    </row>
    <row r="532" spans="1:11" x14ac:dyDescent="0.25">
      <c r="A532" t="str">
        <f>"214"</f>
        <v>214</v>
      </c>
      <c r="B532" t="str">
        <f>"3"</f>
        <v>3</v>
      </c>
      <c r="C532" t="s">
        <v>692</v>
      </c>
      <c r="D532" t="str">
        <f t="shared" si="32"/>
        <v>2</v>
      </c>
      <c r="E532">
        <v>1272</v>
      </c>
      <c r="F532">
        <v>1925</v>
      </c>
      <c r="G532" t="s">
        <v>25</v>
      </c>
      <c r="H532" t="s">
        <v>11</v>
      </c>
      <c r="I532">
        <v>2</v>
      </c>
      <c r="J532" t="s">
        <v>438</v>
      </c>
      <c r="K532" t="s">
        <v>11</v>
      </c>
    </row>
    <row r="533" spans="1:11" x14ac:dyDescent="0.25">
      <c r="A533" t="str">
        <f>"214"</f>
        <v>214</v>
      </c>
      <c r="B533" t="str">
        <f>"4"</f>
        <v>4</v>
      </c>
      <c r="C533" t="s">
        <v>693</v>
      </c>
      <c r="D533" t="str">
        <f t="shared" si="32"/>
        <v>2</v>
      </c>
      <c r="E533">
        <v>1804</v>
      </c>
      <c r="F533">
        <v>1925</v>
      </c>
      <c r="G533" t="s">
        <v>694</v>
      </c>
      <c r="H533" t="s">
        <v>11</v>
      </c>
      <c r="I533">
        <v>2</v>
      </c>
      <c r="J533" t="s">
        <v>438</v>
      </c>
      <c r="K533" t="s">
        <v>11</v>
      </c>
    </row>
    <row r="534" spans="1:11" x14ac:dyDescent="0.25">
      <c r="A534" t="str">
        <f t="shared" ref="A534:A561" si="35">"301"</f>
        <v>301</v>
      </c>
      <c r="B534" t="str">
        <f>"2"</f>
        <v>2</v>
      </c>
      <c r="C534" t="s">
        <v>699</v>
      </c>
      <c r="D534" t="str">
        <f t="shared" si="32"/>
        <v>2</v>
      </c>
      <c r="E534">
        <v>1108</v>
      </c>
      <c r="F534">
        <v>1918</v>
      </c>
      <c r="G534" t="s">
        <v>25</v>
      </c>
      <c r="H534" t="s">
        <v>11</v>
      </c>
      <c r="I534">
        <v>1</v>
      </c>
      <c r="J534" t="s">
        <v>640</v>
      </c>
      <c r="K534" t="s">
        <v>11</v>
      </c>
    </row>
    <row r="535" spans="1:11" x14ac:dyDescent="0.25">
      <c r="A535" t="str">
        <f t="shared" si="35"/>
        <v>301</v>
      </c>
      <c r="B535" t="str">
        <f>"3"</f>
        <v>3</v>
      </c>
      <c r="C535" t="s">
        <v>700</v>
      </c>
      <c r="D535" t="str">
        <f t="shared" si="32"/>
        <v>2</v>
      </c>
      <c r="E535">
        <v>1320</v>
      </c>
      <c r="F535">
        <v>1918</v>
      </c>
      <c r="G535" t="s">
        <v>25</v>
      </c>
      <c r="H535" t="s">
        <v>11</v>
      </c>
      <c r="I535">
        <v>1</v>
      </c>
      <c r="J535" t="s">
        <v>640</v>
      </c>
      <c r="K535" t="s">
        <v>11</v>
      </c>
    </row>
    <row r="536" spans="1:11" x14ac:dyDescent="0.25">
      <c r="A536" t="str">
        <f t="shared" si="35"/>
        <v>301</v>
      </c>
      <c r="B536" t="str">
        <f>"4"</f>
        <v>4</v>
      </c>
      <c r="C536" t="s">
        <v>701</v>
      </c>
      <c r="D536" t="str">
        <f t="shared" si="32"/>
        <v>2</v>
      </c>
      <c r="E536">
        <v>1130</v>
      </c>
      <c r="F536">
        <v>1918</v>
      </c>
      <c r="G536" t="s">
        <v>25</v>
      </c>
      <c r="H536" t="s">
        <v>11</v>
      </c>
      <c r="I536">
        <v>1</v>
      </c>
      <c r="J536" t="s">
        <v>640</v>
      </c>
      <c r="K536" t="s">
        <v>11</v>
      </c>
    </row>
    <row r="537" spans="1:11" x14ac:dyDescent="0.25">
      <c r="A537" t="str">
        <f t="shared" si="35"/>
        <v>301</v>
      </c>
      <c r="B537" t="str">
        <f>"5"</f>
        <v>5</v>
      </c>
      <c r="C537" t="s">
        <v>702</v>
      </c>
      <c r="D537" t="str">
        <f t="shared" si="32"/>
        <v>2</v>
      </c>
      <c r="E537">
        <v>1050</v>
      </c>
      <c r="F537">
        <v>1918</v>
      </c>
      <c r="G537" t="s">
        <v>312</v>
      </c>
      <c r="H537" t="s">
        <v>11</v>
      </c>
      <c r="I537">
        <v>1</v>
      </c>
      <c r="J537" t="s">
        <v>640</v>
      </c>
      <c r="K537" t="s">
        <v>11</v>
      </c>
    </row>
    <row r="538" spans="1:11" x14ac:dyDescent="0.25">
      <c r="A538" t="str">
        <f t="shared" si="35"/>
        <v>301</v>
      </c>
      <c r="B538" t="str">
        <f>"6"</f>
        <v>6</v>
      </c>
      <c r="C538" t="s">
        <v>703</v>
      </c>
      <c r="D538" t="str">
        <f t="shared" si="32"/>
        <v>2</v>
      </c>
      <c r="E538">
        <v>2868</v>
      </c>
      <c r="F538">
        <v>1895</v>
      </c>
      <c r="G538" t="s">
        <v>704</v>
      </c>
      <c r="H538" t="s">
        <v>11</v>
      </c>
      <c r="I538">
        <v>3</v>
      </c>
      <c r="J538" t="s">
        <v>640</v>
      </c>
      <c r="K538" t="s">
        <v>11</v>
      </c>
    </row>
    <row r="539" spans="1:11" x14ac:dyDescent="0.25">
      <c r="A539" t="str">
        <f t="shared" si="35"/>
        <v>301</v>
      </c>
      <c r="B539" t="str">
        <f>"7"</f>
        <v>7</v>
      </c>
      <c r="C539" t="s">
        <v>705</v>
      </c>
      <c r="D539" t="str">
        <f t="shared" si="32"/>
        <v>2</v>
      </c>
      <c r="E539">
        <v>1140</v>
      </c>
      <c r="F539">
        <v>1920</v>
      </c>
      <c r="G539" t="s">
        <v>25</v>
      </c>
      <c r="H539" t="s">
        <v>11</v>
      </c>
      <c r="I539">
        <v>1</v>
      </c>
      <c r="J539" t="s">
        <v>640</v>
      </c>
      <c r="K539" t="s">
        <v>11</v>
      </c>
    </row>
    <row r="540" spans="1:11" x14ac:dyDescent="0.25">
      <c r="A540" t="str">
        <f t="shared" si="35"/>
        <v>301</v>
      </c>
      <c r="B540" t="str">
        <f>"8"</f>
        <v>8</v>
      </c>
      <c r="C540" t="s">
        <v>706</v>
      </c>
      <c r="D540" t="str">
        <f t="shared" si="32"/>
        <v>2</v>
      </c>
      <c r="E540">
        <v>1760</v>
      </c>
      <c r="F540">
        <v>1905</v>
      </c>
      <c r="G540" t="s">
        <v>312</v>
      </c>
      <c r="H540" t="s">
        <v>11</v>
      </c>
      <c r="I540">
        <v>2</v>
      </c>
      <c r="J540" t="s">
        <v>640</v>
      </c>
      <c r="K540" t="s">
        <v>11</v>
      </c>
    </row>
    <row r="541" spans="1:11" x14ac:dyDescent="0.25">
      <c r="A541" t="str">
        <f t="shared" si="35"/>
        <v>301</v>
      </c>
      <c r="B541" t="str">
        <f>"9"</f>
        <v>9</v>
      </c>
      <c r="C541" t="s">
        <v>707</v>
      </c>
      <c r="D541" t="str">
        <f t="shared" si="32"/>
        <v>2</v>
      </c>
      <c r="E541">
        <v>1094</v>
      </c>
      <c r="F541">
        <v>1925</v>
      </c>
      <c r="G541" t="s">
        <v>49</v>
      </c>
      <c r="H541" t="s">
        <v>11</v>
      </c>
      <c r="I541">
        <v>1</v>
      </c>
      <c r="J541" t="s">
        <v>640</v>
      </c>
      <c r="K541" t="s">
        <v>11</v>
      </c>
    </row>
    <row r="542" spans="1:11" x14ac:dyDescent="0.25">
      <c r="A542" t="str">
        <f t="shared" si="35"/>
        <v>301</v>
      </c>
      <c r="B542" t="str">
        <f>"10"</f>
        <v>10</v>
      </c>
      <c r="C542" t="s">
        <v>708</v>
      </c>
      <c r="D542" t="str">
        <f t="shared" si="32"/>
        <v>2</v>
      </c>
      <c r="E542">
        <v>1932</v>
      </c>
      <c r="F542">
        <v>1953</v>
      </c>
      <c r="G542" t="s">
        <v>35</v>
      </c>
      <c r="H542" t="s">
        <v>11</v>
      </c>
      <c r="I542">
        <v>1</v>
      </c>
      <c r="J542" t="s">
        <v>640</v>
      </c>
      <c r="K542" t="s">
        <v>11</v>
      </c>
    </row>
    <row r="543" spans="1:11" x14ac:dyDescent="0.25">
      <c r="A543" t="str">
        <f t="shared" si="35"/>
        <v>301</v>
      </c>
      <c r="B543" t="str">
        <f>"11"</f>
        <v>11</v>
      </c>
      <c r="C543" t="s">
        <v>709</v>
      </c>
      <c r="D543" t="str">
        <f t="shared" ref="D543:D606" si="36">"2"</f>
        <v>2</v>
      </c>
      <c r="E543">
        <v>1562</v>
      </c>
      <c r="F543">
        <v>1947</v>
      </c>
      <c r="G543" t="s">
        <v>25</v>
      </c>
      <c r="H543" t="s">
        <v>11</v>
      </c>
      <c r="I543">
        <v>1</v>
      </c>
      <c r="J543" t="s">
        <v>640</v>
      </c>
      <c r="K543" t="s">
        <v>11</v>
      </c>
    </row>
    <row r="544" spans="1:11" x14ac:dyDescent="0.25">
      <c r="A544" t="str">
        <f t="shared" si="35"/>
        <v>301</v>
      </c>
      <c r="B544" t="str">
        <f>"12"</f>
        <v>12</v>
      </c>
      <c r="C544" t="s">
        <v>710</v>
      </c>
      <c r="D544" t="str">
        <f t="shared" si="36"/>
        <v>2</v>
      </c>
      <c r="E544">
        <v>1473</v>
      </c>
      <c r="F544">
        <v>1956</v>
      </c>
      <c r="G544" t="s">
        <v>316</v>
      </c>
      <c r="H544" t="s">
        <v>11</v>
      </c>
      <c r="I544">
        <v>2</v>
      </c>
      <c r="J544" t="s">
        <v>640</v>
      </c>
      <c r="K544" t="s">
        <v>11</v>
      </c>
    </row>
    <row r="545" spans="1:11" x14ac:dyDescent="0.25">
      <c r="A545" t="str">
        <f t="shared" si="35"/>
        <v>301</v>
      </c>
      <c r="B545" t="str">
        <f>"13"</f>
        <v>13</v>
      </c>
      <c r="C545" t="s">
        <v>711</v>
      </c>
      <c r="D545" t="str">
        <f t="shared" si="36"/>
        <v>2</v>
      </c>
      <c r="E545">
        <v>2647</v>
      </c>
      <c r="F545">
        <v>1905</v>
      </c>
      <c r="G545" t="s">
        <v>563</v>
      </c>
      <c r="H545" t="s">
        <v>11</v>
      </c>
      <c r="I545">
        <v>2</v>
      </c>
      <c r="J545" t="s">
        <v>640</v>
      </c>
      <c r="K545" t="s">
        <v>11</v>
      </c>
    </row>
    <row r="546" spans="1:11" x14ac:dyDescent="0.25">
      <c r="A546" t="str">
        <f t="shared" si="35"/>
        <v>301</v>
      </c>
      <c r="B546" t="str">
        <f>"14"</f>
        <v>14</v>
      </c>
      <c r="C546" t="s">
        <v>712</v>
      </c>
      <c r="D546" t="str">
        <f t="shared" si="36"/>
        <v>2</v>
      </c>
      <c r="E546">
        <v>923</v>
      </c>
      <c r="F546">
        <v>1956</v>
      </c>
      <c r="G546" t="s">
        <v>123</v>
      </c>
      <c r="H546" t="s">
        <v>11</v>
      </c>
      <c r="I546">
        <v>1</v>
      </c>
      <c r="J546" t="s">
        <v>640</v>
      </c>
      <c r="K546" t="s">
        <v>11</v>
      </c>
    </row>
    <row r="547" spans="1:11" x14ac:dyDescent="0.25">
      <c r="A547" t="str">
        <f t="shared" si="35"/>
        <v>301</v>
      </c>
      <c r="B547" t="str">
        <f>"15"</f>
        <v>15</v>
      </c>
      <c r="C547" t="s">
        <v>713</v>
      </c>
      <c r="D547" t="str">
        <f t="shared" si="36"/>
        <v>2</v>
      </c>
      <c r="E547">
        <v>1368</v>
      </c>
      <c r="F547">
        <v>1954</v>
      </c>
      <c r="G547" t="s">
        <v>29</v>
      </c>
      <c r="H547" t="s">
        <v>11</v>
      </c>
      <c r="I547">
        <v>1</v>
      </c>
      <c r="J547" t="s">
        <v>640</v>
      </c>
      <c r="K547" t="s">
        <v>11</v>
      </c>
    </row>
    <row r="548" spans="1:11" x14ac:dyDescent="0.25">
      <c r="A548" t="str">
        <f t="shared" si="35"/>
        <v>301</v>
      </c>
      <c r="B548" t="str">
        <f>"16"</f>
        <v>16</v>
      </c>
      <c r="C548" t="s">
        <v>714</v>
      </c>
      <c r="D548" t="str">
        <f t="shared" si="36"/>
        <v>2</v>
      </c>
      <c r="E548">
        <v>1267</v>
      </c>
      <c r="F548">
        <v>1954</v>
      </c>
      <c r="G548" t="s">
        <v>58</v>
      </c>
      <c r="H548" t="s">
        <v>11</v>
      </c>
      <c r="I548">
        <v>1</v>
      </c>
      <c r="J548" t="s">
        <v>640</v>
      </c>
      <c r="K548" t="s">
        <v>11</v>
      </c>
    </row>
    <row r="549" spans="1:11" x14ac:dyDescent="0.25">
      <c r="A549" t="str">
        <f t="shared" si="35"/>
        <v>301</v>
      </c>
      <c r="B549" t="str">
        <f>"17"</f>
        <v>17</v>
      </c>
      <c r="C549" t="s">
        <v>715</v>
      </c>
      <c r="D549" t="str">
        <f t="shared" si="36"/>
        <v>2</v>
      </c>
      <c r="E549">
        <v>1267</v>
      </c>
      <c r="F549">
        <v>1954</v>
      </c>
      <c r="G549" t="s">
        <v>58</v>
      </c>
      <c r="H549" t="s">
        <v>11</v>
      </c>
      <c r="I549">
        <v>1</v>
      </c>
      <c r="J549" t="s">
        <v>640</v>
      </c>
      <c r="K549" t="s">
        <v>11</v>
      </c>
    </row>
    <row r="550" spans="1:11" x14ac:dyDescent="0.25">
      <c r="A550" t="str">
        <f t="shared" si="35"/>
        <v>301</v>
      </c>
      <c r="B550" t="str">
        <f>"18"</f>
        <v>18</v>
      </c>
      <c r="C550" t="s">
        <v>716</v>
      </c>
      <c r="D550" t="str">
        <f t="shared" si="36"/>
        <v>2</v>
      </c>
      <c r="E550">
        <v>1219</v>
      </c>
      <c r="F550">
        <v>1951</v>
      </c>
      <c r="G550" t="s">
        <v>187</v>
      </c>
      <c r="H550" t="s">
        <v>11</v>
      </c>
      <c r="I550">
        <v>1</v>
      </c>
      <c r="J550" t="s">
        <v>640</v>
      </c>
      <c r="K550" t="s">
        <v>11</v>
      </c>
    </row>
    <row r="551" spans="1:11" x14ac:dyDescent="0.25">
      <c r="A551" t="str">
        <f t="shared" si="35"/>
        <v>301</v>
      </c>
      <c r="B551" t="str">
        <f>"19"</f>
        <v>19</v>
      </c>
      <c r="C551" t="s">
        <v>717</v>
      </c>
      <c r="D551" t="str">
        <f t="shared" si="36"/>
        <v>2</v>
      </c>
      <c r="E551">
        <v>1602</v>
      </c>
      <c r="F551">
        <v>1961</v>
      </c>
      <c r="G551" t="s">
        <v>31</v>
      </c>
      <c r="H551" t="s">
        <v>11</v>
      </c>
      <c r="I551">
        <v>1</v>
      </c>
      <c r="J551" t="s">
        <v>640</v>
      </c>
      <c r="K551" t="s">
        <v>11</v>
      </c>
    </row>
    <row r="552" spans="1:11" x14ac:dyDescent="0.25">
      <c r="A552" t="str">
        <f t="shared" si="35"/>
        <v>301</v>
      </c>
      <c r="B552" t="str">
        <f>"20"</f>
        <v>20</v>
      </c>
      <c r="C552" t="s">
        <v>718</v>
      </c>
      <c r="D552" t="str">
        <f t="shared" si="36"/>
        <v>2</v>
      </c>
      <c r="E552">
        <v>1080</v>
      </c>
      <c r="F552">
        <v>1915</v>
      </c>
      <c r="G552" t="s">
        <v>25</v>
      </c>
      <c r="H552" t="s">
        <v>11</v>
      </c>
      <c r="I552">
        <v>1</v>
      </c>
      <c r="J552" t="s">
        <v>640</v>
      </c>
      <c r="K552" t="s">
        <v>11</v>
      </c>
    </row>
    <row r="553" spans="1:11" x14ac:dyDescent="0.25">
      <c r="A553" t="str">
        <f t="shared" si="35"/>
        <v>301</v>
      </c>
      <c r="B553" t="str">
        <f>"21"</f>
        <v>21</v>
      </c>
      <c r="C553" t="s">
        <v>719</v>
      </c>
      <c r="D553" t="str">
        <f t="shared" si="36"/>
        <v>2</v>
      </c>
      <c r="E553">
        <v>1306</v>
      </c>
      <c r="F553">
        <v>1955</v>
      </c>
      <c r="G553" t="s">
        <v>27</v>
      </c>
      <c r="H553" t="s">
        <v>11</v>
      </c>
      <c r="I553">
        <v>1</v>
      </c>
      <c r="J553" t="s">
        <v>640</v>
      </c>
      <c r="K553" t="s">
        <v>11</v>
      </c>
    </row>
    <row r="554" spans="1:11" x14ac:dyDescent="0.25">
      <c r="A554" t="str">
        <f t="shared" si="35"/>
        <v>301</v>
      </c>
      <c r="B554" t="str">
        <f>"22"</f>
        <v>22</v>
      </c>
      <c r="C554" t="s">
        <v>720</v>
      </c>
      <c r="D554" t="str">
        <f t="shared" si="36"/>
        <v>2</v>
      </c>
      <c r="E554">
        <v>1577</v>
      </c>
      <c r="F554">
        <v>1958</v>
      </c>
      <c r="G554" t="s">
        <v>433</v>
      </c>
      <c r="H554" t="s">
        <v>11</v>
      </c>
      <c r="I554">
        <v>1</v>
      </c>
      <c r="J554" t="s">
        <v>640</v>
      </c>
      <c r="K554" t="s">
        <v>11</v>
      </c>
    </row>
    <row r="555" spans="1:11" x14ac:dyDescent="0.25">
      <c r="A555" t="str">
        <f t="shared" si="35"/>
        <v>301</v>
      </c>
      <c r="B555" t="str">
        <f>"23"</f>
        <v>23</v>
      </c>
      <c r="C555" t="s">
        <v>721</v>
      </c>
      <c r="D555" t="str">
        <f t="shared" si="36"/>
        <v>2</v>
      </c>
      <c r="E555">
        <v>1031</v>
      </c>
      <c r="F555">
        <v>1917</v>
      </c>
      <c r="G555" t="s">
        <v>25</v>
      </c>
      <c r="H555" t="s">
        <v>11</v>
      </c>
      <c r="I555">
        <v>1</v>
      </c>
      <c r="J555" t="s">
        <v>640</v>
      </c>
      <c r="K555" t="s">
        <v>11</v>
      </c>
    </row>
    <row r="556" spans="1:11" x14ac:dyDescent="0.25">
      <c r="A556" t="str">
        <f t="shared" si="35"/>
        <v>301</v>
      </c>
      <c r="B556" t="str">
        <f>"24"</f>
        <v>24</v>
      </c>
      <c r="C556" t="s">
        <v>722</v>
      </c>
      <c r="D556" t="str">
        <f t="shared" si="36"/>
        <v>2</v>
      </c>
      <c r="E556">
        <v>1028</v>
      </c>
      <c r="F556">
        <v>1917</v>
      </c>
      <c r="G556" t="s">
        <v>25</v>
      </c>
      <c r="H556" t="s">
        <v>11</v>
      </c>
      <c r="I556">
        <v>1</v>
      </c>
      <c r="J556" t="s">
        <v>640</v>
      </c>
      <c r="K556" t="s">
        <v>11</v>
      </c>
    </row>
    <row r="557" spans="1:11" x14ac:dyDescent="0.25">
      <c r="A557" t="str">
        <f t="shared" si="35"/>
        <v>301</v>
      </c>
      <c r="B557" t="str">
        <f>"25"</f>
        <v>25</v>
      </c>
      <c r="C557" t="s">
        <v>723</v>
      </c>
      <c r="D557" t="str">
        <f t="shared" si="36"/>
        <v>2</v>
      </c>
      <c r="E557">
        <v>744</v>
      </c>
      <c r="F557">
        <v>1922</v>
      </c>
      <c r="G557" t="s">
        <v>21</v>
      </c>
      <c r="H557" t="s">
        <v>11</v>
      </c>
      <c r="I557">
        <v>1</v>
      </c>
      <c r="J557" t="s">
        <v>640</v>
      </c>
      <c r="K557" t="s">
        <v>11</v>
      </c>
    </row>
    <row r="558" spans="1:11" x14ac:dyDescent="0.25">
      <c r="A558" t="str">
        <f t="shared" si="35"/>
        <v>301</v>
      </c>
      <c r="B558" t="str">
        <f>"26"</f>
        <v>26</v>
      </c>
      <c r="C558" t="s">
        <v>724</v>
      </c>
      <c r="D558" t="str">
        <f t="shared" si="36"/>
        <v>2</v>
      </c>
      <c r="E558">
        <v>1214</v>
      </c>
      <c r="F558">
        <v>1892</v>
      </c>
      <c r="G558" t="s">
        <v>29</v>
      </c>
      <c r="H558" t="s">
        <v>11</v>
      </c>
      <c r="I558">
        <v>1</v>
      </c>
      <c r="J558" t="s">
        <v>640</v>
      </c>
      <c r="K558" t="s">
        <v>11</v>
      </c>
    </row>
    <row r="559" spans="1:11" x14ac:dyDescent="0.25">
      <c r="A559" t="str">
        <f t="shared" si="35"/>
        <v>301</v>
      </c>
      <c r="B559" t="str">
        <f>"27"</f>
        <v>27</v>
      </c>
      <c r="C559" t="s">
        <v>725</v>
      </c>
      <c r="D559" t="str">
        <f t="shared" si="36"/>
        <v>2</v>
      </c>
      <c r="E559">
        <v>1303</v>
      </c>
      <c r="F559">
        <v>1923</v>
      </c>
      <c r="G559" t="s">
        <v>25</v>
      </c>
      <c r="H559" t="s">
        <v>11</v>
      </c>
      <c r="I559">
        <v>1</v>
      </c>
      <c r="J559" t="s">
        <v>640</v>
      </c>
      <c r="K559" t="s">
        <v>11</v>
      </c>
    </row>
    <row r="560" spans="1:11" x14ac:dyDescent="0.25">
      <c r="A560" t="str">
        <f t="shared" si="35"/>
        <v>301</v>
      </c>
      <c r="B560" t="str">
        <f>"28"</f>
        <v>28</v>
      </c>
      <c r="C560" t="s">
        <v>726</v>
      </c>
      <c r="D560" t="str">
        <f t="shared" si="36"/>
        <v>2</v>
      </c>
      <c r="E560">
        <v>1284</v>
      </c>
      <c r="F560">
        <v>1895</v>
      </c>
      <c r="G560" t="s">
        <v>510</v>
      </c>
      <c r="H560" t="s">
        <v>11</v>
      </c>
      <c r="I560">
        <v>1</v>
      </c>
      <c r="J560" t="s">
        <v>640</v>
      </c>
      <c r="K560" t="s">
        <v>11</v>
      </c>
    </row>
    <row r="561" spans="1:11" x14ac:dyDescent="0.25">
      <c r="A561" t="str">
        <f t="shared" si="35"/>
        <v>301</v>
      </c>
      <c r="B561" t="str">
        <f>"29"</f>
        <v>29</v>
      </c>
      <c r="C561" t="s">
        <v>727</v>
      </c>
      <c r="D561" t="str">
        <f t="shared" si="36"/>
        <v>2</v>
      </c>
      <c r="E561">
        <v>2168</v>
      </c>
      <c r="F561">
        <v>1955</v>
      </c>
      <c r="G561" t="s">
        <v>207</v>
      </c>
      <c r="H561" t="s">
        <v>11</v>
      </c>
      <c r="I561">
        <v>3</v>
      </c>
      <c r="J561" t="s">
        <v>640</v>
      </c>
      <c r="K561" t="s">
        <v>11</v>
      </c>
    </row>
    <row r="562" spans="1:11" x14ac:dyDescent="0.25">
      <c r="A562" t="str">
        <f t="shared" ref="A562:A586" si="37">"302"</f>
        <v>302</v>
      </c>
      <c r="B562" t="str">
        <f>"1"</f>
        <v>1</v>
      </c>
      <c r="C562" t="s">
        <v>728</v>
      </c>
      <c r="D562" t="str">
        <f t="shared" si="36"/>
        <v>2</v>
      </c>
      <c r="E562">
        <v>2594</v>
      </c>
      <c r="F562">
        <v>1953</v>
      </c>
      <c r="G562" t="s">
        <v>137</v>
      </c>
      <c r="H562" t="s">
        <v>11</v>
      </c>
      <c r="I562">
        <v>2</v>
      </c>
      <c r="J562" t="s">
        <v>640</v>
      </c>
      <c r="K562" t="s">
        <v>11</v>
      </c>
    </row>
    <row r="563" spans="1:11" x14ac:dyDescent="0.25">
      <c r="A563" t="str">
        <f t="shared" si="37"/>
        <v>302</v>
      </c>
      <c r="B563" t="str">
        <f>"2"</f>
        <v>2</v>
      </c>
      <c r="C563" t="s">
        <v>729</v>
      </c>
      <c r="D563" t="str">
        <f t="shared" si="36"/>
        <v>2</v>
      </c>
      <c r="E563">
        <v>1700</v>
      </c>
      <c r="F563">
        <v>1962</v>
      </c>
      <c r="G563" t="s">
        <v>27</v>
      </c>
      <c r="H563" t="s">
        <v>11</v>
      </c>
      <c r="I563">
        <v>1</v>
      </c>
      <c r="J563" t="s">
        <v>640</v>
      </c>
      <c r="K563" t="s">
        <v>11</v>
      </c>
    </row>
    <row r="564" spans="1:11" x14ac:dyDescent="0.25">
      <c r="A564" t="str">
        <f t="shared" si="37"/>
        <v>302</v>
      </c>
      <c r="B564" t="str">
        <f>"2.01"</f>
        <v>2.01</v>
      </c>
      <c r="C564" t="s">
        <v>730</v>
      </c>
      <c r="D564" t="str">
        <f t="shared" si="36"/>
        <v>2</v>
      </c>
      <c r="E564">
        <v>1864</v>
      </c>
      <c r="F564">
        <v>1990</v>
      </c>
      <c r="G564" t="s">
        <v>35</v>
      </c>
      <c r="H564" t="s">
        <v>11</v>
      </c>
      <c r="I564">
        <v>1</v>
      </c>
      <c r="J564" t="s">
        <v>640</v>
      </c>
      <c r="K564" t="s">
        <v>11</v>
      </c>
    </row>
    <row r="565" spans="1:11" x14ac:dyDescent="0.25">
      <c r="A565" t="str">
        <f t="shared" si="37"/>
        <v>302</v>
      </c>
      <c r="B565" t="str">
        <f>"3"</f>
        <v>3</v>
      </c>
      <c r="C565" t="s">
        <v>731</v>
      </c>
      <c r="D565" t="str">
        <f t="shared" si="36"/>
        <v>2</v>
      </c>
      <c r="E565">
        <v>1584</v>
      </c>
      <c r="F565">
        <v>1951</v>
      </c>
      <c r="G565" t="s">
        <v>29</v>
      </c>
      <c r="H565" t="s">
        <v>11</v>
      </c>
      <c r="I565">
        <v>1</v>
      </c>
      <c r="J565" t="s">
        <v>640</v>
      </c>
      <c r="K565" t="s">
        <v>11</v>
      </c>
    </row>
    <row r="566" spans="1:11" x14ac:dyDescent="0.25">
      <c r="A566" t="str">
        <f t="shared" si="37"/>
        <v>302</v>
      </c>
      <c r="B566" t="str">
        <f>"4"</f>
        <v>4</v>
      </c>
      <c r="C566" t="s">
        <v>732</v>
      </c>
      <c r="D566" t="str">
        <f t="shared" si="36"/>
        <v>2</v>
      </c>
      <c r="E566">
        <v>1617</v>
      </c>
      <c r="F566">
        <v>1954</v>
      </c>
      <c r="G566" t="s">
        <v>29</v>
      </c>
      <c r="H566" t="s">
        <v>11</v>
      </c>
      <c r="I566">
        <v>1</v>
      </c>
      <c r="J566" t="s">
        <v>640</v>
      </c>
      <c r="K566" t="s">
        <v>11</v>
      </c>
    </row>
    <row r="567" spans="1:11" x14ac:dyDescent="0.25">
      <c r="A567" t="str">
        <f t="shared" si="37"/>
        <v>302</v>
      </c>
      <c r="B567" t="str">
        <f>"5"</f>
        <v>5</v>
      </c>
      <c r="C567" t="s">
        <v>733</v>
      </c>
      <c r="D567" t="str">
        <f t="shared" si="36"/>
        <v>2</v>
      </c>
      <c r="E567">
        <v>2348</v>
      </c>
      <c r="F567">
        <v>1950</v>
      </c>
      <c r="G567" t="s">
        <v>25</v>
      </c>
      <c r="H567" t="s">
        <v>11</v>
      </c>
      <c r="I567">
        <v>1</v>
      </c>
      <c r="J567" t="s">
        <v>640</v>
      </c>
      <c r="K567" t="s">
        <v>11</v>
      </c>
    </row>
    <row r="568" spans="1:11" x14ac:dyDescent="0.25">
      <c r="A568" t="str">
        <f t="shared" si="37"/>
        <v>302</v>
      </c>
      <c r="B568" t="str">
        <f>"6"</f>
        <v>6</v>
      </c>
      <c r="C568" t="s">
        <v>734</v>
      </c>
      <c r="D568" t="str">
        <f t="shared" si="36"/>
        <v>2</v>
      </c>
      <c r="E568">
        <v>1448</v>
      </c>
      <c r="F568">
        <v>1954</v>
      </c>
      <c r="G568" t="s">
        <v>42</v>
      </c>
      <c r="H568" t="s">
        <v>11</v>
      </c>
      <c r="I568">
        <v>1</v>
      </c>
      <c r="J568" t="s">
        <v>640</v>
      </c>
      <c r="K568" t="s">
        <v>11</v>
      </c>
    </row>
    <row r="569" spans="1:11" x14ac:dyDescent="0.25">
      <c r="A569" t="str">
        <f t="shared" si="37"/>
        <v>302</v>
      </c>
      <c r="B569" t="str">
        <f>"7"</f>
        <v>7</v>
      </c>
      <c r="C569" t="s">
        <v>735</v>
      </c>
      <c r="D569" t="str">
        <f t="shared" si="36"/>
        <v>2</v>
      </c>
      <c r="E569">
        <v>1660</v>
      </c>
      <c r="F569">
        <v>1954</v>
      </c>
      <c r="G569" t="s">
        <v>27</v>
      </c>
      <c r="H569" t="s">
        <v>11</v>
      </c>
      <c r="I569">
        <v>1</v>
      </c>
      <c r="J569" t="s">
        <v>640</v>
      </c>
      <c r="K569" t="s">
        <v>11</v>
      </c>
    </row>
    <row r="570" spans="1:11" x14ac:dyDescent="0.25">
      <c r="A570" t="str">
        <f t="shared" si="37"/>
        <v>302</v>
      </c>
      <c r="B570" t="str">
        <f>"8"</f>
        <v>8</v>
      </c>
      <c r="C570" t="s">
        <v>736</v>
      </c>
      <c r="D570" t="str">
        <f t="shared" si="36"/>
        <v>2</v>
      </c>
      <c r="E570">
        <v>1334</v>
      </c>
      <c r="F570">
        <v>1954</v>
      </c>
      <c r="G570" t="s">
        <v>35</v>
      </c>
      <c r="H570" t="s">
        <v>11</v>
      </c>
      <c r="I570">
        <v>1</v>
      </c>
      <c r="J570" t="s">
        <v>640</v>
      </c>
      <c r="K570" t="s">
        <v>11</v>
      </c>
    </row>
    <row r="571" spans="1:11" x14ac:dyDescent="0.25">
      <c r="A571" t="str">
        <f t="shared" si="37"/>
        <v>302</v>
      </c>
      <c r="B571" t="str">
        <f>"9"</f>
        <v>9</v>
      </c>
      <c r="C571" t="s">
        <v>737</v>
      </c>
      <c r="D571" t="str">
        <f t="shared" si="36"/>
        <v>2</v>
      </c>
      <c r="E571">
        <v>1364</v>
      </c>
      <c r="F571">
        <v>1980</v>
      </c>
      <c r="G571" t="s">
        <v>35</v>
      </c>
      <c r="H571" t="s">
        <v>11</v>
      </c>
      <c r="I571">
        <v>1</v>
      </c>
      <c r="J571" t="s">
        <v>640</v>
      </c>
      <c r="K571" t="s">
        <v>11</v>
      </c>
    </row>
    <row r="572" spans="1:11" x14ac:dyDescent="0.25">
      <c r="A572" t="str">
        <f t="shared" si="37"/>
        <v>302</v>
      </c>
      <c r="B572" t="str">
        <f>"10"</f>
        <v>10</v>
      </c>
      <c r="C572" t="s">
        <v>738</v>
      </c>
      <c r="D572" t="str">
        <f t="shared" si="36"/>
        <v>2</v>
      </c>
      <c r="E572">
        <v>2094</v>
      </c>
      <c r="F572">
        <v>1955</v>
      </c>
      <c r="G572" t="s">
        <v>27</v>
      </c>
      <c r="H572" t="s">
        <v>11</v>
      </c>
      <c r="I572">
        <v>1</v>
      </c>
      <c r="J572" t="s">
        <v>640</v>
      </c>
      <c r="K572" t="s">
        <v>11</v>
      </c>
    </row>
    <row r="573" spans="1:11" x14ac:dyDescent="0.25">
      <c r="A573" t="str">
        <f t="shared" si="37"/>
        <v>302</v>
      </c>
      <c r="B573" t="str">
        <f>"11"</f>
        <v>11</v>
      </c>
      <c r="C573" t="s">
        <v>739</v>
      </c>
      <c r="D573" t="str">
        <f t="shared" si="36"/>
        <v>2</v>
      </c>
      <c r="E573">
        <v>2944</v>
      </c>
      <c r="F573">
        <v>1983</v>
      </c>
      <c r="G573" t="s">
        <v>740</v>
      </c>
      <c r="H573" t="s">
        <v>11</v>
      </c>
      <c r="I573">
        <v>2</v>
      </c>
      <c r="J573" t="s">
        <v>640</v>
      </c>
      <c r="K573" t="s">
        <v>11</v>
      </c>
    </row>
    <row r="574" spans="1:11" x14ac:dyDescent="0.25">
      <c r="A574" t="str">
        <f t="shared" si="37"/>
        <v>302</v>
      </c>
      <c r="B574" t="str">
        <f>"12.01"</f>
        <v>12.01</v>
      </c>
      <c r="C574" t="s">
        <v>741</v>
      </c>
      <c r="D574" t="str">
        <f t="shared" si="36"/>
        <v>2</v>
      </c>
      <c r="E574">
        <v>2992</v>
      </c>
      <c r="F574">
        <v>1986</v>
      </c>
      <c r="G574" t="s">
        <v>740</v>
      </c>
      <c r="H574" t="s">
        <v>11</v>
      </c>
      <c r="I574">
        <v>2</v>
      </c>
      <c r="J574" t="s">
        <v>640</v>
      </c>
      <c r="K574" t="s">
        <v>11</v>
      </c>
    </row>
    <row r="575" spans="1:11" x14ac:dyDescent="0.25">
      <c r="A575" t="str">
        <f t="shared" si="37"/>
        <v>302</v>
      </c>
      <c r="B575" t="str">
        <f>"12.02"</f>
        <v>12.02</v>
      </c>
      <c r="C575" t="s">
        <v>742</v>
      </c>
      <c r="D575" t="str">
        <f t="shared" si="36"/>
        <v>2</v>
      </c>
      <c r="E575">
        <v>2992</v>
      </c>
      <c r="F575">
        <v>1986</v>
      </c>
      <c r="G575" t="s">
        <v>740</v>
      </c>
      <c r="H575" t="s">
        <v>11</v>
      </c>
      <c r="I575">
        <v>3</v>
      </c>
      <c r="J575" t="s">
        <v>640</v>
      </c>
      <c r="K575" t="s">
        <v>11</v>
      </c>
    </row>
    <row r="576" spans="1:11" x14ac:dyDescent="0.25">
      <c r="A576" t="str">
        <f t="shared" si="37"/>
        <v>302</v>
      </c>
      <c r="B576" t="str">
        <f>"13"</f>
        <v>13</v>
      </c>
      <c r="C576" t="s">
        <v>743</v>
      </c>
      <c r="D576" t="str">
        <f t="shared" si="36"/>
        <v>2</v>
      </c>
      <c r="E576">
        <v>2790</v>
      </c>
      <c r="F576">
        <v>1979</v>
      </c>
      <c r="G576" t="s">
        <v>740</v>
      </c>
      <c r="H576" t="s">
        <v>11</v>
      </c>
      <c r="I576">
        <v>2</v>
      </c>
      <c r="J576" t="s">
        <v>640</v>
      </c>
      <c r="K576" t="s">
        <v>11</v>
      </c>
    </row>
    <row r="577" spans="1:11" x14ac:dyDescent="0.25">
      <c r="A577" t="str">
        <f t="shared" si="37"/>
        <v>302</v>
      </c>
      <c r="B577" t="str">
        <f>"14"</f>
        <v>14</v>
      </c>
      <c r="C577" t="s">
        <v>744</v>
      </c>
      <c r="D577" t="str">
        <f t="shared" si="36"/>
        <v>2</v>
      </c>
      <c r="E577">
        <v>2278</v>
      </c>
      <c r="F577">
        <v>1966</v>
      </c>
      <c r="G577" t="s">
        <v>52</v>
      </c>
      <c r="H577" t="s">
        <v>11</v>
      </c>
      <c r="I577">
        <v>2</v>
      </c>
      <c r="J577" t="s">
        <v>640</v>
      </c>
      <c r="K577" t="s">
        <v>11</v>
      </c>
    </row>
    <row r="578" spans="1:11" x14ac:dyDescent="0.25">
      <c r="A578" t="str">
        <f t="shared" si="37"/>
        <v>302</v>
      </c>
      <c r="B578" t="str">
        <f>"15"</f>
        <v>15</v>
      </c>
      <c r="C578" t="s">
        <v>745</v>
      </c>
      <c r="D578" t="str">
        <f t="shared" si="36"/>
        <v>2</v>
      </c>
      <c r="E578">
        <v>1147</v>
      </c>
      <c r="F578">
        <v>1922</v>
      </c>
      <c r="G578" t="s">
        <v>187</v>
      </c>
      <c r="H578" t="s">
        <v>11</v>
      </c>
      <c r="I578">
        <v>1</v>
      </c>
      <c r="J578" t="s">
        <v>640</v>
      </c>
      <c r="K578" t="s">
        <v>11</v>
      </c>
    </row>
    <row r="579" spans="1:11" x14ac:dyDescent="0.25">
      <c r="A579" t="str">
        <f t="shared" si="37"/>
        <v>302</v>
      </c>
      <c r="B579" t="str">
        <f>"16"</f>
        <v>16</v>
      </c>
      <c r="C579" t="s">
        <v>746</v>
      </c>
      <c r="D579" t="str">
        <f t="shared" si="36"/>
        <v>2</v>
      </c>
      <c r="E579">
        <v>1350</v>
      </c>
      <c r="F579">
        <v>1905</v>
      </c>
      <c r="G579" t="s">
        <v>312</v>
      </c>
      <c r="H579" t="s">
        <v>11</v>
      </c>
      <c r="I579">
        <v>2</v>
      </c>
      <c r="J579" t="s">
        <v>640</v>
      </c>
      <c r="K579" t="s">
        <v>11</v>
      </c>
    </row>
    <row r="580" spans="1:11" x14ac:dyDescent="0.25">
      <c r="A580" t="str">
        <f t="shared" si="37"/>
        <v>302</v>
      </c>
      <c r="B580" t="str">
        <f>"17"</f>
        <v>17</v>
      </c>
      <c r="C580" t="s">
        <v>747</v>
      </c>
      <c r="D580" t="str">
        <f t="shared" si="36"/>
        <v>2</v>
      </c>
      <c r="E580">
        <v>1190</v>
      </c>
      <c r="F580">
        <v>1948</v>
      </c>
      <c r="G580" t="s">
        <v>64</v>
      </c>
      <c r="H580" t="s">
        <v>11</v>
      </c>
      <c r="I580">
        <v>1</v>
      </c>
      <c r="J580" t="s">
        <v>640</v>
      </c>
      <c r="K580" t="s">
        <v>11</v>
      </c>
    </row>
    <row r="581" spans="1:11" x14ac:dyDescent="0.25">
      <c r="A581" t="str">
        <f t="shared" si="37"/>
        <v>302</v>
      </c>
      <c r="B581" t="str">
        <f>"18"</f>
        <v>18</v>
      </c>
      <c r="C581" t="s">
        <v>748</v>
      </c>
      <c r="D581" t="str">
        <f t="shared" si="36"/>
        <v>2</v>
      </c>
      <c r="E581">
        <v>966</v>
      </c>
      <c r="F581">
        <v>1915</v>
      </c>
      <c r="G581" t="s">
        <v>21</v>
      </c>
      <c r="H581" t="s">
        <v>11</v>
      </c>
      <c r="I581">
        <v>1</v>
      </c>
      <c r="J581" t="s">
        <v>640</v>
      </c>
      <c r="K581" t="s">
        <v>11</v>
      </c>
    </row>
    <row r="582" spans="1:11" x14ac:dyDescent="0.25">
      <c r="A582" t="str">
        <f t="shared" si="37"/>
        <v>302</v>
      </c>
      <c r="B582" t="str">
        <f>"19"</f>
        <v>19</v>
      </c>
      <c r="C582" t="s">
        <v>749</v>
      </c>
      <c r="D582" t="str">
        <f t="shared" si="36"/>
        <v>2</v>
      </c>
      <c r="E582">
        <v>1766</v>
      </c>
      <c r="F582">
        <v>1917</v>
      </c>
      <c r="G582" t="s">
        <v>750</v>
      </c>
      <c r="H582" t="s">
        <v>11</v>
      </c>
      <c r="I582">
        <v>2</v>
      </c>
      <c r="J582" t="s">
        <v>640</v>
      </c>
      <c r="K582" t="s">
        <v>11</v>
      </c>
    </row>
    <row r="583" spans="1:11" x14ac:dyDescent="0.25">
      <c r="A583" t="str">
        <f t="shared" si="37"/>
        <v>302</v>
      </c>
      <c r="B583" t="str">
        <f>"20"</f>
        <v>20</v>
      </c>
      <c r="C583" t="s">
        <v>751</v>
      </c>
      <c r="D583" t="str">
        <f t="shared" si="36"/>
        <v>2</v>
      </c>
      <c r="E583">
        <v>1762</v>
      </c>
      <c r="F583">
        <v>1954</v>
      </c>
      <c r="G583" t="s">
        <v>31</v>
      </c>
      <c r="H583" t="s">
        <v>11</v>
      </c>
      <c r="I583">
        <v>1</v>
      </c>
      <c r="J583" t="s">
        <v>640</v>
      </c>
      <c r="K583" t="s">
        <v>11</v>
      </c>
    </row>
    <row r="584" spans="1:11" x14ac:dyDescent="0.25">
      <c r="A584" t="str">
        <f t="shared" si="37"/>
        <v>302</v>
      </c>
      <c r="B584" t="str">
        <f>"21"</f>
        <v>21</v>
      </c>
      <c r="C584" t="s">
        <v>752</v>
      </c>
      <c r="D584" t="str">
        <f t="shared" si="36"/>
        <v>2</v>
      </c>
      <c r="E584">
        <v>1273</v>
      </c>
      <c r="F584">
        <v>1931</v>
      </c>
      <c r="G584" t="s">
        <v>187</v>
      </c>
      <c r="H584" t="s">
        <v>11</v>
      </c>
      <c r="I584">
        <v>1</v>
      </c>
      <c r="J584" t="s">
        <v>640</v>
      </c>
      <c r="K584" t="s">
        <v>11</v>
      </c>
    </row>
    <row r="585" spans="1:11" x14ac:dyDescent="0.25">
      <c r="A585" t="str">
        <f t="shared" si="37"/>
        <v>302</v>
      </c>
      <c r="B585" t="str">
        <f>"22"</f>
        <v>22</v>
      </c>
      <c r="C585" t="s">
        <v>753</v>
      </c>
      <c r="D585" t="str">
        <f t="shared" si="36"/>
        <v>2</v>
      </c>
      <c r="E585">
        <v>1284</v>
      </c>
      <c r="F585">
        <v>1925</v>
      </c>
      <c r="G585" t="s">
        <v>31</v>
      </c>
      <c r="H585" t="s">
        <v>11</v>
      </c>
      <c r="I585">
        <v>1</v>
      </c>
      <c r="J585" t="s">
        <v>640</v>
      </c>
      <c r="K585" t="s">
        <v>11</v>
      </c>
    </row>
    <row r="586" spans="1:11" x14ac:dyDescent="0.25">
      <c r="A586" t="str">
        <f t="shared" si="37"/>
        <v>302</v>
      </c>
      <c r="B586" t="str">
        <f>"23"</f>
        <v>23</v>
      </c>
      <c r="C586" t="s">
        <v>754</v>
      </c>
      <c r="D586" t="str">
        <f t="shared" si="36"/>
        <v>2</v>
      </c>
      <c r="E586">
        <v>3532</v>
      </c>
      <c r="F586">
        <v>1905</v>
      </c>
      <c r="G586" t="s">
        <v>755</v>
      </c>
      <c r="H586" t="s">
        <v>11</v>
      </c>
      <c r="I586">
        <v>4</v>
      </c>
      <c r="J586" t="s">
        <v>640</v>
      </c>
      <c r="K586" t="s">
        <v>11</v>
      </c>
    </row>
    <row r="587" spans="1:11" x14ac:dyDescent="0.25">
      <c r="A587" t="str">
        <f t="shared" ref="A587:A608" si="38">"303"</f>
        <v>303</v>
      </c>
      <c r="B587" t="str">
        <f>"1"</f>
        <v>1</v>
      </c>
      <c r="C587" t="s">
        <v>756</v>
      </c>
      <c r="D587" t="str">
        <f t="shared" si="36"/>
        <v>2</v>
      </c>
      <c r="E587">
        <v>1440</v>
      </c>
      <c r="F587">
        <v>1951</v>
      </c>
      <c r="G587" t="s">
        <v>31</v>
      </c>
      <c r="H587" t="s">
        <v>11</v>
      </c>
      <c r="I587">
        <v>1</v>
      </c>
      <c r="J587" t="s">
        <v>640</v>
      </c>
      <c r="K587" t="s">
        <v>11</v>
      </c>
    </row>
    <row r="588" spans="1:11" x14ac:dyDescent="0.25">
      <c r="A588" t="str">
        <f t="shared" si="38"/>
        <v>303</v>
      </c>
      <c r="B588" t="str">
        <f>"2"</f>
        <v>2</v>
      </c>
      <c r="C588" t="s">
        <v>757</v>
      </c>
      <c r="D588" t="str">
        <f t="shared" si="36"/>
        <v>2</v>
      </c>
      <c r="E588">
        <v>1047</v>
      </c>
      <c r="F588">
        <v>1895</v>
      </c>
      <c r="G588" t="s">
        <v>25</v>
      </c>
      <c r="H588" t="s">
        <v>11</v>
      </c>
      <c r="I588">
        <v>2</v>
      </c>
      <c r="J588" t="s">
        <v>640</v>
      </c>
      <c r="K588" t="s">
        <v>11</v>
      </c>
    </row>
    <row r="589" spans="1:11" x14ac:dyDescent="0.25">
      <c r="A589" t="str">
        <f t="shared" si="38"/>
        <v>303</v>
      </c>
      <c r="B589" t="str">
        <f>"3"</f>
        <v>3</v>
      </c>
      <c r="C589" t="s">
        <v>758</v>
      </c>
      <c r="D589" t="str">
        <f t="shared" si="36"/>
        <v>2</v>
      </c>
      <c r="E589">
        <v>1531</v>
      </c>
      <c r="F589">
        <v>1950</v>
      </c>
      <c r="G589" t="s">
        <v>312</v>
      </c>
      <c r="H589" t="s">
        <v>11</v>
      </c>
      <c r="I589">
        <v>2</v>
      </c>
      <c r="J589" t="s">
        <v>640</v>
      </c>
      <c r="K589" t="s">
        <v>11</v>
      </c>
    </row>
    <row r="590" spans="1:11" x14ac:dyDescent="0.25">
      <c r="A590" t="str">
        <f t="shared" si="38"/>
        <v>303</v>
      </c>
      <c r="B590" t="str">
        <f>"4"</f>
        <v>4</v>
      </c>
      <c r="C590" t="s">
        <v>759</v>
      </c>
      <c r="D590" t="str">
        <f t="shared" si="36"/>
        <v>2</v>
      </c>
      <c r="E590">
        <v>3708</v>
      </c>
      <c r="F590">
        <v>1931</v>
      </c>
      <c r="G590" t="s">
        <v>666</v>
      </c>
      <c r="H590" t="s">
        <v>11</v>
      </c>
      <c r="I590">
        <v>4</v>
      </c>
      <c r="J590" t="s">
        <v>640</v>
      </c>
      <c r="K590" t="s">
        <v>11</v>
      </c>
    </row>
    <row r="591" spans="1:11" x14ac:dyDescent="0.25">
      <c r="A591" t="str">
        <f t="shared" si="38"/>
        <v>303</v>
      </c>
      <c r="B591" t="str">
        <f>"5"</f>
        <v>5</v>
      </c>
      <c r="C591" t="s">
        <v>760</v>
      </c>
      <c r="D591" t="str">
        <f t="shared" si="36"/>
        <v>2</v>
      </c>
      <c r="E591">
        <v>1482</v>
      </c>
      <c r="F591">
        <v>1900</v>
      </c>
      <c r="G591" t="s">
        <v>49</v>
      </c>
      <c r="H591" t="s">
        <v>11</v>
      </c>
      <c r="I591">
        <v>1</v>
      </c>
      <c r="J591" t="s">
        <v>640</v>
      </c>
      <c r="K591" t="s">
        <v>11</v>
      </c>
    </row>
    <row r="592" spans="1:11" x14ac:dyDescent="0.25">
      <c r="A592" t="str">
        <f t="shared" si="38"/>
        <v>303</v>
      </c>
      <c r="B592" t="str">
        <f>"6"</f>
        <v>6</v>
      </c>
      <c r="C592" t="s">
        <v>761</v>
      </c>
      <c r="D592" t="str">
        <f t="shared" si="36"/>
        <v>2</v>
      </c>
      <c r="E592">
        <v>1502</v>
      </c>
      <c r="F592">
        <v>1927</v>
      </c>
      <c r="G592" t="s">
        <v>25</v>
      </c>
      <c r="H592" t="s">
        <v>11</v>
      </c>
      <c r="I592">
        <v>1</v>
      </c>
      <c r="J592" t="s">
        <v>640</v>
      </c>
      <c r="K592" t="s">
        <v>11</v>
      </c>
    </row>
    <row r="593" spans="1:11" x14ac:dyDescent="0.25">
      <c r="A593" t="str">
        <f t="shared" si="38"/>
        <v>303</v>
      </c>
      <c r="B593" t="str">
        <f>"7"</f>
        <v>7</v>
      </c>
      <c r="C593" t="s">
        <v>762</v>
      </c>
      <c r="D593" t="str">
        <f t="shared" si="36"/>
        <v>2</v>
      </c>
      <c r="E593">
        <v>4523</v>
      </c>
      <c r="F593">
        <v>2014</v>
      </c>
      <c r="G593" t="s">
        <v>763</v>
      </c>
      <c r="H593" t="s">
        <v>11</v>
      </c>
      <c r="I593">
        <v>2</v>
      </c>
      <c r="J593" t="s">
        <v>640</v>
      </c>
      <c r="K593" t="s">
        <v>11</v>
      </c>
    </row>
    <row r="594" spans="1:11" x14ac:dyDescent="0.25">
      <c r="A594" t="str">
        <f t="shared" si="38"/>
        <v>303</v>
      </c>
      <c r="B594" t="str">
        <f>"8"</f>
        <v>8</v>
      </c>
      <c r="C594" t="s">
        <v>764</v>
      </c>
      <c r="D594" t="str">
        <f t="shared" si="36"/>
        <v>2</v>
      </c>
      <c r="E594">
        <v>2036</v>
      </c>
      <c r="F594">
        <v>1963</v>
      </c>
      <c r="G594" t="s">
        <v>312</v>
      </c>
      <c r="H594" t="s">
        <v>11</v>
      </c>
      <c r="I594">
        <v>2</v>
      </c>
      <c r="J594" t="s">
        <v>640</v>
      </c>
      <c r="K594" t="s">
        <v>11</v>
      </c>
    </row>
    <row r="595" spans="1:11" x14ac:dyDescent="0.25">
      <c r="A595" t="str">
        <f t="shared" si="38"/>
        <v>303</v>
      </c>
      <c r="B595" t="str">
        <f>"10"</f>
        <v>10</v>
      </c>
      <c r="C595" t="s">
        <v>767</v>
      </c>
      <c r="D595" t="str">
        <f t="shared" si="36"/>
        <v>2</v>
      </c>
      <c r="E595">
        <v>2308</v>
      </c>
      <c r="F595">
        <v>1895</v>
      </c>
      <c r="G595" t="s">
        <v>207</v>
      </c>
      <c r="H595" t="s">
        <v>11</v>
      </c>
      <c r="I595">
        <v>2</v>
      </c>
      <c r="J595" t="s">
        <v>640</v>
      </c>
      <c r="K595" t="s">
        <v>11</v>
      </c>
    </row>
    <row r="596" spans="1:11" x14ac:dyDescent="0.25">
      <c r="A596" t="str">
        <f t="shared" si="38"/>
        <v>303</v>
      </c>
      <c r="B596" t="str">
        <f>"11"</f>
        <v>11</v>
      </c>
      <c r="C596" t="s">
        <v>768</v>
      </c>
      <c r="D596" t="str">
        <f t="shared" si="36"/>
        <v>2</v>
      </c>
      <c r="E596">
        <v>1696</v>
      </c>
      <c r="F596">
        <v>1910</v>
      </c>
      <c r="G596" t="s">
        <v>312</v>
      </c>
      <c r="H596" t="s">
        <v>11</v>
      </c>
      <c r="I596">
        <v>2</v>
      </c>
      <c r="J596" t="s">
        <v>640</v>
      </c>
      <c r="K596" t="s">
        <v>11</v>
      </c>
    </row>
    <row r="597" spans="1:11" x14ac:dyDescent="0.25">
      <c r="A597" t="str">
        <f t="shared" si="38"/>
        <v>303</v>
      </c>
      <c r="B597" t="str">
        <f>"12"</f>
        <v>12</v>
      </c>
      <c r="C597" t="s">
        <v>769</v>
      </c>
      <c r="D597" t="str">
        <f t="shared" si="36"/>
        <v>2</v>
      </c>
      <c r="E597">
        <v>1848</v>
      </c>
      <c r="F597">
        <v>1910</v>
      </c>
      <c r="G597" t="s">
        <v>29</v>
      </c>
      <c r="H597" t="s">
        <v>11</v>
      </c>
      <c r="I597">
        <v>2</v>
      </c>
      <c r="J597" t="s">
        <v>640</v>
      </c>
      <c r="K597" t="s">
        <v>11</v>
      </c>
    </row>
    <row r="598" spans="1:11" x14ac:dyDescent="0.25">
      <c r="A598" t="str">
        <f t="shared" si="38"/>
        <v>303</v>
      </c>
      <c r="B598" t="str">
        <f>"13"</f>
        <v>13</v>
      </c>
      <c r="C598" t="s">
        <v>770</v>
      </c>
      <c r="D598" t="str">
        <f t="shared" si="36"/>
        <v>2</v>
      </c>
      <c r="E598">
        <v>1178</v>
      </c>
      <c r="F598">
        <v>1926</v>
      </c>
      <c r="G598" t="s">
        <v>25</v>
      </c>
      <c r="H598" t="s">
        <v>11</v>
      </c>
      <c r="I598">
        <v>1</v>
      </c>
      <c r="J598" t="s">
        <v>640</v>
      </c>
      <c r="K598" t="s">
        <v>11</v>
      </c>
    </row>
    <row r="599" spans="1:11" x14ac:dyDescent="0.25">
      <c r="A599" t="str">
        <f t="shared" si="38"/>
        <v>303</v>
      </c>
      <c r="B599" t="str">
        <f>"14"</f>
        <v>14</v>
      </c>
      <c r="C599" t="s">
        <v>771</v>
      </c>
      <c r="D599" t="str">
        <f t="shared" si="36"/>
        <v>2</v>
      </c>
      <c r="E599">
        <v>1578</v>
      </c>
      <c r="F599">
        <v>1920</v>
      </c>
      <c r="G599" t="s">
        <v>321</v>
      </c>
      <c r="H599" t="s">
        <v>11</v>
      </c>
      <c r="I599">
        <v>2</v>
      </c>
      <c r="J599" t="s">
        <v>640</v>
      </c>
      <c r="K599" t="s">
        <v>11</v>
      </c>
    </row>
    <row r="600" spans="1:11" x14ac:dyDescent="0.25">
      <c r="A600" t="str">
        <f t="shared" si="38"/>
        <v>303</v>
      </c>
      <c r="B600" t="str">
        <f>"15"</f>
        <v>15</v>
      </c>
      <c r="C600" t="s">
        <v>772</v>
      </c>
      <c r="D600" t="str">
        <f t="shared" si="36"/>
        <v>2</v>
      </c>
      <c r="E600">
        <v>1327</v>
      </c>
      <c r="F600">
        <v>1953</v>
      </c>
      <c r="G600" t="s">
        <v>31</v>
      </c>
      <c r="H600" t="s">
        <v>11</v>
      </c>
      <c r="I600">
        <v>1</v>
      </c>
      <c r="J600" t="s">
        <v>640</v>
      </c>
      <c r="K600" t="s">
        <v>11</v>
      </c>
    </row>
    <row r="601" spans="1:11" x14ac:dyDescent="0.25">
      <c r="A601" t="str">
        <f t="shared" si="38"/>
        <v>303</v>
      </c>
      <c r="B601" t="str">
        <f>"16"</f>
        <v>16</v>
      </c>
      <c r="C601" t="s">
        <v>773</v>
      </c>
      <c r="D601" t="str">
        <f t="shared" si="36"/>
        <v>2</v>
      </c>
      <c r="E601">
        <v>1151</v>
      </c>
      <c r="F601">
        <v>1959</v>
      </c>
      <c r="G601" t="s">
        <v>31</v>
      </c>
      <c r="H601" t="s">
        <v>11</v>
      </c>
      <c r="I601">
        <v>1</v>
      </c>
      <c r="J601" t="s">
        <v>640</v>
      </c>
      <c r="K601" t="s">
        <v>11</v>
      </c>
    </row>
    <row r="602" spans="1:11" x14ac:dyDescent="0.25">
      <c r="A602" t="str">
        <f t="shared" si="38"/>
        <v>303</v>
      </c>
      <c r="B602" t="str">
        <f>"17"</f>
        <v>17</v>
      </c>
      <c r="C602" t="s">
        <v>774</v>
      </c>
      <c r="D602" t="str">
        <f t="shared" si="36"/>
        <v>2</v>
      </c>
      <c r="E602">
        <v>992</v>
      </c>
      <c r="F602">
        <v>1957</v>
      </c>
      <c r="G602" t="s">
        <v>35</v>
      </c>
      <c r="H602" t="s">
        <v>11</v>
      </c>
      <c r="I602">
        <v>1</v>
      </c>
      <c r="J602" t="s">
        <v>640</v>
      </c>
      <c r="K602" t="s">
        <v>11</v>
      </c>
    </row>
    <row r="603" spans="1:11" x14ac:dyDescent="0.25">
      <c r="A603" t="str">
        <f t="shared" si="38"/>
        <v>303</v>
      </c>
      <c r="B603" t="str">
        <f>"18"</f>
        <v>18</v>
      </c>
      <c r="C603" t="s">
        <v>775</v>
      </c>
      <c r="D603" t="str">
        <f t="shared" si="36"/>
        <v>2</v>
      </c>
      <c r="E603">
        <v>1949</v>
      </c>
      <c r="F603">
        <v>1927</v>
      </c>
      <c r="G603" t="s">
        <v>254</v>
      </c>
      <c r="H603" t="s">
        <v>11</v>
      </c>
      <c r="I603">
        <v>1</v>
      </c>
      <c r="J603" t="s">
        <v>640</v>
      </c>
      <c r="K603" t="s">
        <v>11</v>
      </c>
    </row>
    <row r="604" spans="1:11" x14ac:dyDescent="0.25">
      <c r="A604" t="str">
        <f t="shared" si="38"/>
        <v>303</v>
      </c>
      <c r="B604" t="str">
        <f>"20"</f>
        <v>20</v>
      </c>
      <c r="C604" t="s">
        <v>776</v>
      </c>
      <c r="D604" t="str">
        <f t="shared" si="36"/>
        <v>2</v>
      </c>
      <c r="E604">
        <v>1507</v>
      </c>
      <c r="F604">
        <v>1923</v>
      </c>
      <c r="G604" t="s">
        <v>316</v>
      </c>
      <c r="H604" t="s">
        <v>11</v>
      </c>
      <c r="I604">
        <v>2</v>
      </c>
      <c r="J604" t="s">
        <v>640</v>
      </c>
      <c r="K604" t="s">
        <v>11</v>
      </c>
    </row>
    <row r="605" spans="1:11" x14ac:dyDescent="0.25">
      <c r="A605" t="str">
        <f t="shared" si="38"/>
        <v>303</v>
      </c>
      <c r="B605" t="str">
        <f>"21"</f>
        <v>21</v>
      </c>
      <c r="C605" t="s">
        <v>777</v>
      </c>
      <c r="D605" t="str">
        <f t="shared" si="36"/>
        <v>2</v>
      </c>
      <c r="E605">
        <v>1118</v>
      </c>
      <c r="F605">
        <v>1922</v>
      </c>
      <c r="G605" t="s">
        <v>21</v>
      </c>
      <c r="H605" t="s">
        <v>11</v>
      </c>
      <c r="I605">
        <v>1</v>
      </c>
      <c r="J605" t="s">
        <v>640</v>
      </c>
      <c r="K605" t="s">
        <v>11</v>
      </c>
    </row>
    <row r="606" spans="1:11" x14ac:dyDescent="0.25">
      <c r="A606" t="str">
        <f t="shared" si="38"/>
        <v>303</v>
      </c>
      <c r="B606" t="str">
        <f>"22"</f>
        <v>22</v>
      </c>
      <c r="C606" t="s">
        <v>778</v>
      </c>
      <c r="D606" t="str">
        <f t="shared" si="36"/>
        <v>2</v>
      </c>
      <c r="E606">
        <v>1716</v>
      </c>
      <c r="F606">
        <v>1900</v>
      </c>
      <c r="G606" t="s">
        <v>25</v>
      </c>
      <c r="H606" t="s">
        <v>11</v>
      </c>
      <c r="I606">
        <v>1</v>
      </c>
      <c r="J606" t="s">
        <v>640</v>
      </c>
      <c r="K606" t="s">
        <v>11</v>
      </c>
    </row>
    <row r="607" spans="1:11" x14ac:dyDescent="0.25">
      <c r="A607" t="str">
        <f t="shared" si="38"/>
        <v>303</v>
      </c>
      <c r="B607" t="str">
        <f>"23"</f>
        <v>23</v>
      </c>
      <c r="C607" t="s">
        <v>779</v>
      </c>
      <c r="D607" t="str">
        <f t="shared" ref="D607:D670" si="39">"2"</f>
        <v>2</v>
      </c>
      <c r="E607">
        <v>1414</v>
      </c>
      <c r="F607">
        <v>1955</v>
      </c>
      <c r="G607" t="s">
        <v>25</v>
      </c>
      <c r="H607" t="s">
        <v>11</v>
      </c>
      <c r="I607">
        <v>1</v>
      </c>
      <c r="J607" t="s">
        <v>640</v>
      </c>
      <c r="K607" t="s">
        <v>11</v>
      </c>
    </row>
    <row r="608" spans="1:11" x14ac:dyDescent="0.25">
      <c r="A608" t="str">
        <f t="shared" si="38"/>
        <v>303</v>
      </c>
      <c r="B608" t="str">
        <f>"24"</f>
        <v>24</v>
      </c>
      <c r="C608" t="s">
        <v>780</v>
      </c>
      <c r="D608" t="str">
        <f t="shared" si="39"/>
        <v>2</v>
      </c>
      <c r="E608">
        <v>1674</v>
      </c>
      <c r="F608">
        <v>1950</v>
      </c>
      <c r="G608" t="s">
        <v>25</v>
      </c>
      <c r="H608" t="s">
        <v>11</v>
      </c>
      <c r="I608">
        <v>1</v>
      </c>
      <c r="J608" t="s">
        <v>640</v>
      </c>
      <c r="K608" t="s">
        <v>11</v>
      </c>
    </row>
    <row r="609" spans="1:11" x14ac:dyDescent="0.25">
      <c r="A609" t="str">
        <f t="shared" ref="A609:A629" si="40">"304"</f>
        <v>304</v>
      </c>
      <c r="B609" t="str">
        <f>"1"</f>
        <v>1</v>
      </c>
      <c r="C609" t="s">
        <v>782</v>
      </c>
      <c r="D609" t="str">
        <f t="shared" si="39"/>
        <v>2</v>
      </c>
      <c r="E609">
        <v>1539</v>
      </c>
      <c r="F609">
        <v>1955</v>
      </c>
      <c r="G609" t="s">
        <v>25</v>
      </c>
      <c r="H609" t="s">
        <v>11</v>
      </c>
      <c r="I609">
        <v>1</v>
      </c>
      <c r="J609" t="s">
        <v>640</v>
      </c>
      <c r="K609" t="s">
        <v>11</v>
      </c>
    </row>
    <row r="610" spans="1:11" x14ac:dyDescent="0.25">
      <c r="A610" t="str">
        <f t="shared" si="40"/>
        <v>304</v>
      </c>
      <c r="B610" t="str">
        <f>"2"</f>
        <v>2</v>
      </c>
      <c r="C610" t="s">
        <v>783</v>
      </c>
      <c r="D610" t="str">
        <f t="shared" si="39"/>
        <v>2</v>
      </c>
      <c r="E610">
        <v>2382</v>
      </c>
      <c r="F610">
        <v>1954</v>
      </c>
      <c r="G610" t="s">
        <v>52</v>
      </c>
      <c r="H610" t="s">
        <v>11</v>
      </c>
      <c r="I610">
        <v>2</v>
      </c>
      <c r="J610" t="s">
        <v>640</v>
      </c>
      <c r="K610" t="s">
        <v>11</v>
      </c>
    </row>
    <row r="611" spans="1:11" x14ac:dyDescent="0.25">
      <c r="A611" t="str">
        <f t="shared" si="40"/>
        <v>304</v>
      </c>
      <c r="B611" t="str">
        <f>"3"</f>
        <v>3</v>
      </c>
      <c r="C611" t="s">
        <v>784</v>
      </c>
      <c r="D611" t="str">
        <f t="shared" si="39"/>
        <v>2</v>
      </c>
      <c r="E611">
        <v>977</v>
      </c>
      <c r="F611">
        <v>1954</v>
      </c>
      <c r="G611" t="s">
        <v>25</v>
      </c>
      <c r="H611" t="s">
        <v>11</v>
      </c>
      <c r="I611">
        <v>1</v>
      </c>
      <c r="J611" t="s">
        <v>640</v>
      </c>
      <c r="K611" t="s">
        <v>11</v>
      </c>
    </row>
    <row r="612" spans="1:11" x14ac:dyDescent="0.25">
      <c r="A612" t="str">
        <f t="shared" si="40"/>
        <v>304</v>
      </c>
      <c r="B612" t="str">
        <f>"4"</f>
        <v>4</v>
      </c>
      <c r="C612" t="s">
        <v>785</v>
      </c>
      <c r="D612" t="str">
        <f t="shared" si="39"/>
        <v>2</v>
      </c>
      <c r="E612">
        <v>1312</v>
      </c>
      <c r="F612">
        <v>1955</v>
      </c>
      <c r="G612" t="s">
        <v>29</v>
      </c>
      <c r="H612" t="s">
        <v>11</v>
      </c>
      <c r="I612">
        <v>1</v>
      </c>
      <c r="J612" t="s">
        <v>640</v>
      </c>
      <c r="K612" t="s">
        <v>11</v>
      </c>
    </row>
    <row r="613" spans="1:11" x14ac:dyDescent="0.25">
      <c r="A613" t="str">
        <f t="shared" si="40"/>
        <v>304</v>
      </c>
      <c r="B613" t="str">
        <f>"5"</f>
        <v>5</v>
      </c>
      <c r="C613" t="s">
        <v>786</v>
      </c>
      <c r="D613" t="str">
        <f t="shared" si="39"/>
        <v>2</v>
      </c>
      <c r="E613">
        <v>1566</v>
      </c>
      <c r="F613">
        <v>1955</v>
      </c>
      <c r="G613" t="s">
        <v>29</v>
      </c>
      <c r="H613" t="s">
        <v>11</v>
      </c>
      <c r="I613">
        <v>1</v>
      </c>
      <c r="J613" t="s">
        <v>640</v>
      </c>
      <c r="K613" t="s">
        <v>11</v>
      </c>
    </row>
    <row r="614" spans="1:11" x14ac:dyDescent="0.25">
      <c r="A614" t="str">
        <f t="shared" si="40"/>
        <v>304</v>
      </c>
      <c r="B614" t="str">
        <f>"7.01"</f>
        <v>7.01</v>
      </c>
      <c r="C614" t="s">
        <v>787</v>
      </c>
      <c r="D614" t="str">
        <f t="shared" si="39"/>
        <v>2</v>
      </c>
      <c r="E614">
        <v>1672</v>
      </c>
      <c r="F614">
        <v>1930</v>
      </c>
      <c r="G614" t="s">
        <v>49</v>
      </c>
      <c r="H614" t="s">
        <v>11</v>
      </c>
      <c r="I614">
        <v>1</v>
      </c>
      <c r="J614" t="s">
        <v>640</v>
      </c>
      <c r="K614" t="s">
        <v>11</v>
      </c>
    </row>
    <row r="615" spans="1:11" x14ac:dyDescent="0.25">
      <c r="A615" t="str">
        <f t="shared" si="40"/>
        <v>304</v>
      </c>
      <c r="B615" t="str">
        <f>"8"</f>
        <v>8</v>
      </c>
      <c r="C615" t="s">
        <v>788</v>
      </c>
      <c r="D615" t="str">
        <f t="shared" si="39"/>
        <v>2</v>
      </c>
      <c r="E615">
        <v>1919</v>
      </c>
      <c r="F615">
        <v>1905</v>
      </c>
      <c r="G615" t="s">
        <v>312</v>
      </c>
      <c r="H615" t="s">
        <v>11</v>
      </c>
      <c r="I615">
        <v>2</v>
      </c>
      <c r="J615" t="s">
        <v>640</v>
      </c>
      <c r="K615" t="s">
        <v>11</v>
      </c>
    </row>
    <row r="616" spans="1:11" x14ac:dyDescent="0.25">
      <c r="A616" t="str">
        <f t="shared" si="40"/>
        <v>304</v>
      </c>
      <c r="B616" t="str">
        <f>"9"</f>
        <v>9</v>
      </c>
      <c r="C616" t="s">
        <v>789</v>
      </c>
      <c r="D616" t="str">
        <f t="shared" si="39"/>
        <v>2</v>
      </c>
      <c r="E616">
        <v>1530</v>
      </c>
      <c r="F616">
        <v>1895</v>
      </c>
      <c r="G616" t="s">
        <v>694</v>
      </c>
      <c r="H616" t="s">
        <v>11</v>
      </c>
      <c r="I616">
        <v>2</v>
      </c>
      <c r="J616" t="s">
        <v>640</v>
      </c>
      <c r="K616" t="s">
        <v>11</v>
      </c>
    </row>
    <row r="617" spans="1:11" x14ac:dyDescent="0.25">
      <c r="A617" t="str">
        <f t="shared" si="40"/>
        <v>304</v>
      </c>
      <c r="B617" t="str">
        <f>"10"</f>
        <v>10</v>
      </c>
      <c r="C617" t="s">
        <v>790</v>
      </c>
      <c r="D617" t="str">
        <f t="shared" si="39"/>
        <v>2</v>
      </c>
      <c r="E617">
        <v>1465</v>
      </c>
      <c r="F617">
        <v>1890</v>
      </c>
      <c r="G617" t="s">
        <v>563</v>
      </c>
      <c r="H617" t="s">
        <v>11</v>
      </c>
      <c r="I617">
        <v>2</v>
      </c>
      <c r="J617" t="s">
        <v>640</v>
      </c>
      <c r="K617" t="s">
        <v>11</v>
      </c>
    </row>
    <row r="618" spans="1:11" x14ac:dyDescent="0.25">
      <c r="A618" t="str">
        <f t="shared" si="40"/>
        <v>304</v>
      </c>
      <c r="B618" t="str">
        <f>"11"</f>
        <v>11</v>
      </c>
      <c r="C618" t="s">
        <v>791</v>
      </c>
      <c r="D618" t="str">
        <f t="shared" si="39"/>
        <v>2</v>
      </c>
      <c r="E618">
        <v>2788</v>
      </c>
      <c r="F618">
        <v>2012</v>
      </c>
      <c r="G618" t="s">
        <v>78</v>
      </c>
      <c r="H618" t="s">
        <v>11</v>
      </c>
      <c r="I618">
        <v>1</v>
      </c>
      <c r="J618" t="s">
        <v>640</v>
      </c>
      <c r="K618" t="s">
        <v>11</v>
      </c>
    </row>
    <row r="619" spans="1:11" x14ac:dyDescent="0.25">
      <c r="A619" t="str">
        <f t="shared" si="40"/>
        <v>304</v>
      </c>
      <c r="B619" t="str">
        <f>"12"</f>
        <v>12</v>
      </c>
      <c r="C619" t="s">
        <v>792</v>
      </c>
      <c r="D619" t="str">
        <f t="shared" si="39"/>
        <v>2</v>
      </c>
      <c r="E619">
        <v>2187</v>
      </c>
      <c r="F619">
        <v>1900</v>
      </c>
      <c r="G619" t="s">
        <v>127</v>
      </c>
      <c r="H619" t="s">
        <v>11</v>
      </c>
      <c r="I619">
        <v>1</v>
      </c>
      <c r="J619" t="s">
        <v>640</v>
      </c>
      <c r="K619" t="s">
        <v>11</v>
      </c>
    </row>
    <row r="620" spans="1:11" x14ac:dyDescent="0.25">
      <c r="A620" t="str">
        <f t="shared" si="40"/>
        <v>304</v>
      </c>
      <c r="B620" t="str">
        <f>"13"</f>
        <v>13</v>
      </c>
      <c r="C620" t="s">
        <v>793</v>
      </c>
      <c r="D620" t="str">
        <f t="shared" si="39"/>
        <v>2</v>
      </c>
      <c r="E620">
        <v>1425</v>
      </c>
      <c r="F620">
        <v>1915</v>
      </c>
      <c r="G620" t="s">
        <v>484</v>
      </c>
      <c r="H620" t="s">
        <v>11</v>
      </c>
      <c r="I620">
        <v>2</v>
      </c>
      <c r="J620" t="s">
        <v>640</v>
      </c>
      <c r="K620" t="s">
        <v>11</v>
      </c>
    </row>
    <row r="621" spans="1:11" x14ac:dyDescent="0.25">
      <c r="A621" t="str">
        <f t="shared" si="40"/>
        <v>304</v>
      </c>
      <c r="B621" t="str">
        <f>"14"</f>
        <v>14</v>
      </c>
      <c r="C621" t="s">
        <v>794</v>
      </c>
      <c r="D621" t="str">
        <f t="shared" si="39"/>
        <v>2</v>
      </c>
      <c r="E621">
        <v>2521</v>
      </c>
      <c r="F621">
        <v>1895</v>
      </c>
      <c r="G621" t="s">
        <v>795</v>
      </c>
      <c r="H621" t="s">
        <v>11</v>
      </c>
      <c r="I621">
        <v>3</v>
      </c>
      <c r="J621" t="s">
        <v>640</v>
      </c>
      <c r="K621" t="s">
        <v>11</v>
      </c>
    </row>
    <row r="622" spans="1:11" x14ac:dyDescent="0.25">
      <c r="A622" t="str">
        <f t="shared" si="40"/>
        <v>304</v>
      </c>
      <c r="B622" t="str">
        <f>"15"</f>
        <v>15</v>
      </c>
      <c r="C622" t="s">
        <v>796</v>
      </c>
      <c r="D622" t="str">
        <f t="shared" si="39"/>
        <v>2</v>
      </c>
      <c r="E622">
        <v>1676</v>
      </c>
      <c r="F622">
        <v>1915</v>
      </c>
      <c r="G622" t="s">
        <v>25</v>
      </c>
      <c r="H622" t="s">
        <v>11</v>
      </c>
      <c r="I622">
        <v>1</v>
      </c>
      <c r="J622" t="s">
        <v>640</v>
      </c>
      <c r="K622" t="s">
        <v>11</v>
      </c>
    </row>
    <row r="623" spans="1:11" x14ac:dyDescent="0.25">
      <c r="A623" t="str">
        <f t="shared" si="40"/>
        <v>304</v>
      </c>
      <c r="B623" t="str">
        <f>"16"</f>
        <v>16</v>
      </c>
      <c r="C623" t="s">
        <v>797</v>
      </c>
      <c r="D623" t="str">
        <f t="shared" si="39"/>
        <v>2</v>
      </c>
      <c r="E623">
        <v>1622</v>
      </c>
      <c r="F623">
        <v>1955</v>
      </c>
      <c r="G623" t="s">
        <v>25</v>
      </c>
      <c r="H623" t="s">
        <v>11</v>
      </c>
      <c r="I623">
        <v>1</v>
      </c>
      <c r="J623" t="s">
        <v>640</v>
      </c>
      <c r="K623" t="s">
        <v>11</v>
      </c>
    </row>
    <row r="624" spans="1:11" x14ac:dyDescent="0.25">
      <c r="A624" t="str">
        <f t="shared" si="40"/>
        <v>304</v>
      </c>
      <c r="B624" t="str">
        <f>"17"</f>
        <v>17</v>
      </c>
      <c r="C624" t="s">
        <v>798</v>
      </c>
      <c r="D624" t="str">
        <f t="shared" si="39"/>
        <v>2</v>
      </c>
      <c r="E624">
        <v>1858</v>
      </c>
      <c r="F624">
        <v>1955</v>
      </c>
      <c r="G624" t="s">
        <v>312</v>
      </c>
      <c r="H624" t="s">
        <v>11</v>
      </c>
      <c r="I624">
        <v>2</v>
      </c>
      <c r="J624" t="s">
        <v>640</v>
      </c>
      <c r="K624" t="s">
        <v>11</v>
      </c>
    </row>
    <row r="625" spans="1:11" x14ac:dyDescent="0.25">
      <c r="A625" t="str">
        <f t="shared" si="40"/>
        <v>304</v>
      </c>
      <c r="B625" t="str">
        <f>"18"</f>
        <v>18</v>
      </c>
      <c r="C625" t="s">
        <v>799</v>
      </c>
      <c r="D625" t="str">
        <f t="shared" si="39"/>
        <v>2</v>
      </c>
      <c r="E625">
        <v>2142</v>
      </c>
      <c r="F625">
        <v>1955</v>
      </c>
      <c r="G625" t="s">
        <v>316</v>
      </c>
      <c r="H625" t="s">
        <v>11</v>
      </c>
      <c r="I625">
        <v>2</v>
      </c>
      <c r="J625" t="s">
        <v>640</v>
      </c>
      <c r="K625" t="s">
        <v>11</v>
      </c>
    </row>
    <row r="626" spans="1:11" x14ac:dyDescent="0.25">
      <c r="A626" t="str">
        <f t="shared" si="40"/>
        <v>304</v>
      </c>
      <c r="B626" t="str">
        <f>"19"</f>
        <v>19</v>
      </c>
      <c r="C626" t="s">
        <v>800</v>
      </c>
      <c r="D626" t="str">
        <f t="shared" si="39"/>
        <v>2</v>
      </c>
      <c r="E626">
        <v>1497</v>
      </c>
      <c r="F626">
        <v>1955</v>
      </c>
      <c r="G626" t="s">
        <v>25</v>
      </c>
      <c r="H626" t="s">
        <v>11</v>
      </c>
      <c r="I626">
        <v>1</v>
      </c>
      <c r="J626" t="s">
        <v>640</v>
      </c>
      <c r="K626" t="s">
        <v>11</v>
      </c>
    </row>
    <row r="627" spans="1:11" x14ac:dyDescent="0.25">
      <c r="A627" t="str">
        <f t="shared" si="40"/>
        <v>304</v>
      </c>
      <c r="B627" t="str">
        <f>"20"</f>
        <v>20</v>
      </c>
      <c r="C627" t="s">
        <v>801</v>
      </c>
      <c r="D627" t="str">
        <f t="shared" si="39"/>
        <v>2</v>
      </c>
      <c r="E627">
        <v>1248</v>
      </c>
      <c r="F627">
        <v>1961</v>
      </c>
      <c r="G627" t="s">
        <v>27</v>
      </c>
      <c r="H627" t="s">
        <v>11</v>
      </c>
      <c r="I627">
        <v>1</v>
      </c>
      <c r="J627" t="s">
        <v>640</v>
      </c>
      <c r="K627" t="s">
        <v>11</v>
      </c>
    </row>
    <row r="628" spans="1:11" x14ac:dyDescent="0.25">
      <c r="A628" t="str">
        <f t="shared" si="40"/>
        <v>304</v>
      </c>
      <c r="B628" t="str">
        <f>"21"</f>
        <v>21</v>
      </c>
      <c r="C628" t="s">
        <v>802</v>
      </c>
      <c r="D628" t="str">
        <f t="shared" si="39"/>
        <v>2</v>
      </c>
      <c r="E628">
        <v>1134</v>
      </c>
      <c r="F628">
        <v>1925</v>
      </c>
      <c r="G628" t="s">
        <v>25</v>
      </c>
      <c r="H628" t="s">
        <v>11</v>
      </c>
      <c r="I628">
        <v>1</v>
      </c>
      <c r="J628" t="s">
        <v>640</v>
      </c>
      <c r="K628" t="s">
        <v>11</v>
      </c>
    </row>
    <row r="629" spans="1:11" x14ac:dyDescent="0.25">
      <c r="A629" t="str">
        <f t="shared" si="40"/>
        <v>304</v>
      </c>
      <c r="B629" t="str">
        <f>"22"</f>
        <v>22</v>
      </c>
      <c r="C629" t="s">
        <v>803</v>
      </c>
      <c r="D629" t="str">
        <f t="shared" si="39"/>
        <v>2</v>
      </c>
      <c r="E629">
        <v>2054</v>
      </c>
      <c r="F629">
        <v>1962</v>
      </c>
      <c r="G629" t="s">
        <v>321</v>
      </c>
      <c r="H629" t="s">
        <v>11</v>
      </c>
      <c r="I629">
        <v>2</v>
      </c>
      <c r="J629" t="s">
        <v>640</v>
      </c>
      <c r="K629" t="s">
        <v>11</v>
      </c>
    </row>
    <row r="630" spans="1:11" x14ac:dyDescent="0.25">
      <c r="A630" t="str">
        <f t="shared" ref="A630:A645" si="41">"305"</f>
        <v>305</v>
      </c>
      <c r="B630" t="str">
        <f>"1"</f>
        <v>1</v>
      </c>
      <c r="C630" t="s">
        <v>804</v>
      </c>
      <c r="D630" t="str">
        <f t="shared" si="39"/>
        <v>2</v>
      </c>
      <c r="E630">
        <v>2720</v>
      </c>
      <c r="F630">
        <v>1963</v>
      </c>
      <c r="G630" t="s">
        <v>805</v>
      </c>
      <c r="H630" t="s">
        <v>11</v>
      </c>
      <c r="I630">
        <v>4</v>
      </c>
      <c r="J630" t="s">
        <v>655</v>
      </c>
      <c r="K630" t="s">
        <v>11</v>
      </c>
    </row>
    <row r="631" spans="1:11" x14ac:dyDescent="0.25">
      <c r="A631" t="str">
        <f t="shared" si="41"/>
        <v>305</v>
      </c>
      <c r="B631" t="str">
        <f>"2"</f>
        <v>2</v>
      </c>
      <c r="C631" t="s">
        <v>806</v>
      </c>
      <c r="D631" t="str">
        <f t="shared" si="39"/>
        <v>2</v>
      </c>
      <c r="E631">
        <v>1520</v>
      </c>
      <c r="F631">
        <v>1910</v>
      </c>
      <c r="G631" t="s">
        <v>312</v>
      </c>
      <c r="H631" t="s">
        <v>11</v>
      </c>
      <c r="I631">
        <v>2</v>
      </c>
      <c r="J631" t="s">
        <v>655</v>
      </c>
      <c r="K631" t="s">
        <v>11</v>
      </c>
    </row>
    <row r="632" spans="1:11" x14ac:dyDescent="0.25">
      <c r="A632" t="str">
        <f t="shared" si="41"/>
        <v>305</v>
      </c>
      <c r="B632" t="str">
        <f>"3"</f>
        <v>3</v>
      </c>
      <c r="C632" t="s">
        <v>807</v>
      </c>
      <c r="D632" t="str">
        <f t="shared" si="39"/>
        <v>2</v>
      </c>
      <c r="E632">
        <v>2163</v>
      </c>
      <c r="F632">
        <v>1930</v>
      </c>
      <c r="G632" t="s">
        <v>312</v>
      </c>
      <c r="H632" t="s">
        <v>11</v>
      </c>
      <c r="I632">
        <v>2</v>
      </c>
      <c r="J632" t="s">
        <v>481</v>
      </c>
      <c r="K632" t="s">
        <v>11</v>
      </c>
    </row>
    <row r="633" spans="1:11" x14ac:dyDescent="0.25">
      <c r="A633" t="str">
        <f t="shared" si="41"/>
        <v>305</v>
      </c>
      <c r="B633" t="str">
        <f>"4"</f>
        <v>4</v>
      </c>
      <c r="C633" t="s">
        <v>808</v>
      </c>
      <c r="D633" t="str">
        <f t="shared" si="39"/>
        <v>2</v>
      </c>
      <c r="E633">
        <v>2352</v>
      </c>
      <c r="F633">
        <v>1955</v>
      </c>
      <c r="G633" t="s">
        <v>52</v>
      </c>
      <c r="H633" t="s">
        <v>11</v>
      </c>
      <c r="I633">
        <v>2</v>
      </c>
      <c r="J633" t="s">
        <v>481</v>
      </c>
      <c r="K633" t="s">
        <v>11</v>
      </c>
    </row>
    <row r="634" spans="1:11" x14ac:dyDescent="0.25">
      <c r="A634" t="str">
        <f t="shared" si="41"/>
        <v>305</v>
      </c>
      <c r="B634" t="str">
        <f>"5"</f>
        <v>5</v>
      </c>
      <c r="C634" t="s">
        <v>809</v>
      </c>
      <c r="D634" t="str">
        <f t="shared" si="39"/>
        <v>2</v>
      </c>
      <c r="E634">
        <v>1871</v>
      </c>
      <c r="F634">
        <v>1955</v>
      </c>
      <c r="G634" t="s">
        <v>49</v>
      </c>
      <c r="H634" t="s">
        <v>11</v>
      </c>
      <c r="I634">
        <v>2</v>
      </c>
      <c r="J634" t="s">
        <v>481</v>
      </c>
      <c r="K634" t="s">
        <v>11</v>
      </c>
    </row>
    <row r="635" spans="1:11" x14ac:dyDescent="0.25">
      <c r="A635" t="str">
        <f t="shared" si="41"/>
        <v>305</v>
      </c>
      <c r="B635" t="str">
        <f>"6"</f>
        <v>6</v>
      </c>
      <c r="C635" t="s">
        <v>810</v>
      </c>
      <c r="D635" t="str">
        <f t="shared" si="39"/>
        <v>2</v>
      </c>
      <c r="E635">
        <v>1070</v>
      </c>
      <c r="F635">
        <v>1955</v>
      </c>
      <c r="G635" t="s">
        <v>21</v>
      </c>
      <c r="H635" t="s">
        <v>11</v>
      </c>
      <c r="I635">
        <v>1</v>
      </c>
      <c r="J635" t="s">
        <v>481</v>
      </c>
      <c r="K635" t="s">
        <v>11</v>
      </c>
    </row>
    <row r="636" spans="1:11" x14ac:dyDescent="0.25">
      <c r="A636" t="str">
        <f t="shared" si="41"/>
        <v>305</v>
      </c>
      <c r="B636" t="str">
        <f>"7"</f>
        <v>7</v>
      </c>
      <c r="C636" t="s">
        <v>811</v>
      </c>
      <c r="D636" t="str">
        <f t="shared" si="39"/>
        <v>2</v>
      </c>
      <c r="E636">
        <v>1068</v>
      </c>
      <c r="F636">
        <v>1955</v>
      </c>
      <c r="G636" t="s">
        <v>21</v>
      </c>
      <c r="H636" t="s">
        <v>11</v>
      </c>
      <c r="I636">
        <v>1</v>
      </c>
      <c r="J636" t="s">
        <v>481</v>
      </c>
      <c r="K636" t="s">
        <v>11</v>
      </c>
    </row>
    <row r="637" spans="1:11" x14ac:dyDescent="0.25">
      <c r="A637" t="str">
        <f t="shared" si="41"/>
        <v>305</v>
      </c>
      <c r="B637" t="str">
        <f>"8"</f>
        <v>8</v>
      </c>
      <c r="C637" t="s">
        <v>812</v>
      </c>
      <c r="D637" t="str">
        <f t="shared" si="39"/>
        <v>2</v>
      </c>
      <c r="E637">
        <v>2612</v>
      </c>
      <c r="F637">
        <v>1955</v>
      </c>
      <c r="G637" t="s">
        <v>52</v>
      </c>
      <c r="H637" t="s">
        <v>11</v>
      </c>
      <c r="I637">
        <v>2</v>
      </c>
      <c r="J637" t="s">
        <v>481</v>
      </c>
      <c r="K637" t="s">
        <v>11</v>
      </c>
    </row>
    <row r="638" spans="1:11" x14ac:dyDescent="0.25">
      <c r="A638" t="str">
        <f t="shared" si="41"/>
        <v>305</v>
      </c>
      <c r="B638" t="str">
        <f>"9"</f>
        <v>9</v>
      </c>
      <c r="C638" t="s">
        <v>813</v>
      </c>
      <c r="D638" t="str">
        <f t="shared" si="39"/>
        <v>2</v>
      </c>
      <c r="E638">
        <v>1747</v>
      </c>
      <c r="F638">
        <v>1958</v>
      </c>
      <c r="G638" t="s">
        <v>424</v>
      </c>
      <c r="H638" t="s">
        <v>11</v>
      </c>
      <c r="I638">
        <v>1</v>
      </c>
      <c r="J638" t="s">
        <v>481</v>
      </c>
      <c r="K638" t="s">
        <v>11</v>
      </c>
    </row>
    <row r="639" spans="1:11" x14ac:dyDescent="0.25">
      <c r="A639" t="str">
        <f t="shared" si="41"/>
        <v>305</v>
      </c>
      <c r="B639" t="str">
        <f>"10"</f>
        <v>10</v>
      </c>
      <c r="C639" t="s">
        <v>814</v>
      </c>
      <c r="D639" t="str">
        <f t="shared" si="39"/>
        <v>2</v>
      </c>
      <c r="E639">
        <v>818</v>
      </c>
      <c r="F639">
        <v>1926</v>
      </c>
      <c r="G639" t="s">
        <v>31</v>
      </c>
      <c r="H639" t="s">
        <v>11</v>
      </c>
      <c r="I639">
        <v>1</v>
      </c>
      <c r="J639" t="s">
        <v>481</v>
      </c>
      <c r="K639" t="s">
        <v>11</v>
      </c>
    </row>
    <row r="640" spans="1:11" x14ac:dyDescent="0.25">
      <c r="A640" t="str">
        <f t="shared" si="41"/>
        <v>305</v>
      </c>
      <c r="B640" t="str">
        <f>"11"</f>
        <v>11</v>
      </c>
      <c r="C640" t="s">
        <v>815</v>
      </c>
      <c r="D640" t="str">
        <f t="shared" si="39"/>
        <v>2</v>
      </c>
      <c r="E640">
        <v>3448</v>
      </c>
      <c r="F640">
        <v>2014</v>
      </c>
      <c r="G640" t="s">
        <v>180</v>
      </c>
      <c r="H640" t="s">
        <v>11</v>
      </c>
      <c r="I640">
        <v>0</v>
      </c>
      <c r="J640" t="s">
        <v>481</v>
      </c>
      <c r="K640" t="s">
        <v>11</v>
      </c>
    </row>
    <row r="641" spans="1:11" x14ac:dyDescent="0.25">
      <c r="A641" t="str">
        <f t="shared" si="41"/>
        <v>305</v>
      </c>
      <c r="B641" t="str">
        <f>"12"</f>
        <v>12</v>
      </c>
      <c r="C641" t="s">
        <v>816</v>
      </c>
      <c r="D641" t="str">
        <f t="shared" si="39"/>
        <v>2</v>
      </c>
      <c r="E641">
        <v>1325</v>
      </c>
      <c r="F641">
        <v>1951</v>
      </c>
      <c r="G641" t="s">
        <v>49</v>
      </c>
      <c r="H641" t="s">
        <v>11</v>
      </c>
      <c r="I641">
        <v>1</v>
      </c>
      <c r="J641" t="s">
        <v>481</v>
      </c>
      <c r="K641" t="s">
        <v>11</v>
      </c>
    </row>
    <row r="642" spans="1:11" x14ac:dyDescent="0.25">
      <c r="A642" t="str">
        <f t="shared" si="41"/>
        <v>305</v>
      </c>
      <c r="B642" t="str">
        <f>"13"</f>
        <v>13</v>
      </c>
      <c r="C642" t="s">
        <v>817</v>
      </c>
      <c r="D642" t="str">
        <f t="shared" si="39"/>
        <v>2</v>
      </c>
      <c r="E642">
        <v>987</v>
      </c>
      <c r="F642">
        <v>1900</v>
      </c>
      <c r="G642" t="s">
        <v>424</v>
      </c>
      <c r="H642" t="s">
        <v>11</v>
      </c>
      <c r="I642">
        <v>1</v>
      </c>
      <c r="J642" t="s">
        <v>481</v>
      </c>
      <c r="K642" t="s">
        <v>11</v>
      </c>
    </row>
    <row r="643" spans="1:11" x14ac:dyDescent="0.25">
      <c r="A643" t="str">
        <f t="shared" si="41"/>
        <v>305</v>
      </c>
      <c r="B643" t="str">
        <f>"13.01"</f>
        <v>13.01</v>
      </c>
      <c r="C643" t="s">
        <v>818</v>
      </c>
      <c r="D643" t="str">
        <f t="shared" si="39"/>
        <v>2</v>
      </c>
      <c r="E643">
        <v>1944</v>
      </c>
      <c r="F643">
        <v>1965</v>
      </c>
      <c r="G643" t="s">
        <v>25</v>
      </c>
      <c r="H643" t="s">
        <v>11</v>
      </c>
      <c r="I643">
        <v>2</v>
      </c>
      <c r="J643" t="s">
        <v>481</v>
      </c>
      <c r="K643" t="s">
        <v>11</v>
      </c>
    </row>
    <row r="644" spans="1:11" x14ac:dyDescent="0.25">
      <c r="A644" t="str">
        <f t="shared" si="41"/>
        <v>305</v>
      </c>
      <c r="B644" t="str">
        <f>"14"</f>
        <v>14</v>
      </c>
      <c r="C644" t="s">
        <v>819</v>
      </c>
      <c r="D644" t="str">
        <f t="shared" si="39"/>
        <v>2</v>
      </c>
      <c r="E644">
        <v>1014</v>
      </c>
      <c r="F644">
        <v>1890</v>
      </c>
      <c r="G644" t="s">
        <v>25</v>
      </c>
      <c r="H644" t="s">
        <v>11</v>
      </c>
      <c r="I644">
        <v>1</v>
      </c>
      <c r="J644" t="s">
        <v>481</v>
      </c>
      <c r="K644" t="s">
        <v>11</v>
      </c>
    </row>
    <row r="645" spans="1:11" x14ac:dyDescent="0.25">
      <c r="A645" t="str">
        <f t="shared" si="41"/>
        <v>305</v>
      </c>
      <c r="B645" t="str">
        <f>"15"</f>
        <v>15</v>
      </c>
      <c r="C645" t="s">
        <v>820</v>
      </c>
      <c r="D645" t="str">
        <f t="shared" si="39"/>
        <v>2</v>
      </c>
      <c r="E645">
        <v>2352</v>
      </c>
      <c r="F645">
        <v>1931</v>
      </c>
      <c r="G645" t="s">
        <v>207</v>
      </c>
      <c r="H645" t="s">
        <v>11</v>
      </c>
      <c r="I645">
        <v>2</v>
      </c>
      <c r="J645" t="s">
        <v>481</v>
      </c>
      <c r="K645" t="s">
        <v>11</v>
      </c>
    </row>
    <row r="646" spans="1:11" x14ac:dyDescent="0.25">
      <c r="A646" t="str">
        <f t="shared" ref="A646:A654" si="42">"306"</f>
        <v>306</v>
      </c>
      <c r="B646" t="str">
        <f>"1"</f>
        <v>1</v>
      </c>
      <c r="C646" t="s">
        <v>821</v>
      </c>
      <c r="D646" t="str">
        <f t="shared" si="39"/>
        <v>2</v>
      </c>
      <c r="E646">
        <v>4026</v>
      </c>
      <c r="F646">
        <v>1972</v>
      </c>
      <c r="G646" t="s">
        <v>822</v>
      </c>
      <c r="H646" t="s">
        <v>823</v>
      </c>
      <c r="I646">
        <v>4</v>
      </c>
      <c r="J646" t="s">
        <v>481</v>
      </c>
      <c r="K646" t="s">
        <v>11</v>
      </c>
    </row>
    <row r="647" spans="1:11" x14ac:dyDescent="0.25">
      <c r="A647" t="str">
        <f t="shared" si="42"/>
        <v>306</v>
      </c>
      <c r="B647" t="str">
        <f>"3"</f>
        <v>3</v>
      </c>
      <c r="C647" t="s">
        <v>824</v>
      </c>
      <c r="D647" t="str">
        <f t="shared" si="39"/>
        <v>2</v>
      </c>
      <c r="E647">
        <v>1574</v>
      </c>
      <c r="F647">
        <v>1905</v>
      </c>
      <c r="G647" t="s">
        <v>694</v>
      </c>
      <c r="H647" t="s">
        <v>11</v>
      </c>
      <c r="I647">
        <v>2</v>
      </c>
      <c r="J647" t="s">
        <v>481</v>
      </c>
      <c r="K647" t="s">
        <v>11</v>
      </c>
    </row>
    <row r="648" spans="1:11" x14ac:dyDescent="0.25">
      <c r="A648" t="str">
        <f t="shared" si="42"/>
        <v>306</v>
      </c>
      <c r="B648" t="str">
        <f>"4"</f>
        <v>4</v>
      </c>
      <c r="C648" t="s">
        <v>825</v>
      </c>
      <c r="D648" t="str">
        <f t="shared" si="39"/>
        <v>2</v>
      </c>
      <c r="E648">
        <v>980</v>
      </c>
      <c r="F648">
        <v>1955</v>
      </c>
      <c r="G648" t="s">
        <v>21</v>
      </c>
      <c r="H648" t="s">
        <v>11</v>
      </c>
      <c r="I648">
        <v>1</v>
      </c>
      <c r="J648" t="s">
        <v>481</v>
      </c>
      <c r="K648" t="s">
        <v>11</v>
      </c>
    </row>
    <row r="649" spans="1:11" x14ac:dyDescent="0.25">
      <c r="A649" t="str">
        <f t="shared" si="42"/>
        <v>306</v>
      </c>
      <c r="B649" t="str">
        <f>"5"</f>
        <v>5</v>
      </c>
      <c r="C649" t="s">
        <v>826</v>
      </c>
      <c r="D649" t="str">
        <f t="shared" si="39"/>
        <v>2</v>
      </c>
      <c r="E649">
        <v>972</v>
      </c>
      <c r="F649">
        <v>1958</v>
      </c>
      <c r="G649" t="s">
        <v>21</v>
      </c>
      <c r="H649" t="s">
        <v>11</v>
      </c>
      <c r="I649">
        <v>1</v>
      </c>
      <c r="J649" t="s">
        <v>481</v>
      </c>
      <c r="K649" t="s">
        <v>11</v>
      </c>
    </row>
    <row r="650" spans="1:11" x14ac:dyDescent="0.25">
      <c r="A650" t="str">
        <f t="shared" si="42"/>
        <v>306</v>
      </c>
      <c r="B650" t="str">
        <f>"6"</f>
        <v>6</v>
      </c>
      <c r="C650" t="s">
        <v>827</v>
      </c>
      <c r="D650" t="str">
        <f t="shared" si="39"/>
        <v>2</v>
      </c>
      <c r="E650">
        <v>972</v>
      </c>
      <c r="F650">
        <v>1958</v>
      </c>
      <c r="G650" t="s">
        <v>21</v>
      </c>
      <c r="H650" t="s">
        <v>11</v>
      </c>
      <c r="I650">
        <v>1</v>
      </c>
      <c r="J650" t="s">
        <v>481</v>
      </c>
      <c r="K650" t="s">
        <v>11</v>
      </c>
    </row>
    <row r="651" spans="1:11" x14ac:dyDescent="0.25">
      <c r="A651" t="str">
        <f t="shared" si="42"/>
        <v>306</v>
      </c>
      <c r="B651" t="str">
        <f>"7"</f>
        <v>7</v>
      </c>
      <c r="C651" t="s">
        <v>828</v>
      </c>
      <c r="D651" t="str">
        <f t="shared" si="39"/>
        <v>2</v>
      </c>
      <c r="E651">
        <v>2079</v>
      </c>
      <c r="F651">
        <v>1958</v>
      </c>
      <c r="G651" t="s">
        <v>25</v>
      </c>
      <c r="H651" t="s">
        <v>11</v>
      </c>
      <c r="I651">
        <v>1</v>
      </c>
      <c r="J651" t="s">
        <v>481</v>
      </c>
      <c r="K651" t="s">
        <v>11</v>
      </c>
    </row>
    <row r="652" spans="1:11" x14ac:dyDescent="0.25">
      <c r="A652" t="str">
        <f t="shared" si="42"/>
        <v>306</v>
      </c>
      <c r="B652" t="str">
        <f>"8"</f>
        <v>8</v>
      </c>
      <c r="C652" t="s">
        <v>829</v>
      </c>
      <c r="D652" t="str">
        <f t="shared" si="39"/>
        <v>2</v>
      </c>
      <c r="E652">
        <v>1083</v>
      </c>
      <c r="F652">
        <v>1963</v>
      </c>
      <c r="G652" t="s">
        <v>27</v>
      </c>
      <c r="H652" t="s">
        <v>11</v>
      </c>
      <c r="I652">
        <v>1</v>
      </c>
      <c r="J652" t="s">
        <v>481</v>
      </c>
      <c r="K652" t="s">
        <v>11</v>
      </c>
    </row>
    <row r="653" spans="1:11" x14ac:dyDescent="0.25">
      <c r="A653" t="str">
        <f t="shared" si="42"/>
        <v>306</v>
      </c>
      <c r="B653" t="str">
        <f>"9"</f>
        <v>9</v>
      </c>
      <c r="C653" t="s">
        <v>830</v>
      </c>
      <c r="D653" t="str">
        <f t="shared" si="39"/>
        <v>2</v>
      </c>
      <c r="E653">
        <v>1113</v>
      </c>
      <c r="F653">
        <v>1963</v>
      </c>
      <c r="G653" t="s">
        <v>27</v>
      </c>
      <c r="H653" t="s">
        <v>11</v>
      </c>
      <c r="I653">
        <v>1</v>
      </c>
      <c r="J653" t="s">
        <v>481</v>
      </c>
      <c r="K653" t="s">
        <v>11</v>
      </c>
    </row>
    <row r="654" spans="1:11" x14ac:dyDescent="0.25">
      <c r="A654" t="str">
        <f t="shared" si="42"/>
        <v>306</v>
      </c>
      <c r="B654" t="str">
        <f>"10"</f>
        <v>10</v>
      </c>
      <c r="C654" t="s">
        <v>831</v>
      </c>
      <c r="D654" t="str">
        <f t="shared" si="39"/>
        <v>2</v>
      </c>
      <c r="E654">
        <v>1242</v>
      </c>
      <c r="F654">
        <v>1960</v>
      </c>
      <c r="G654" t="s">
        <v>27</v>
      </c>
      <c r="H654" t="s">
        <v>11</v>
      </c>
      <c r="I654">
        <v>1</v>
      </c>
      <c r="J654" t="s">
        <v>481</v>
      </c>
      <c r="K654" t="s">
        <v>11</v>
      </c>
    </row>
    <row r="655" spans="1:11" x14ac:dyDescent="0.25">
      <c r="A655" t="str">
        <f t="shared" ref="A655:A663" si="43">"307"</f>
        <v>307</v>
      </c>
      <c r="B655" t="str">
        <f>"3"</f>
        <v>3</v>
      </c>
      <c r="C655" t="s">
        <v>834</v>
      </c>
      <c r="D655" t="str">
        <f t="shared" si="39"/>
        <v>2</v>
      </c>
      <c r="E655">
        <v>1804</v>
      </c>
      <c r="F655">
        <v>1921</v>
      </c>
      <c r="G655" t="s">
        <v>484</v>
      </c>
      <c r="H655" t="s">
        <v>11</v>
      </c>
      <c r="I655">
        <v>2</v>
      </c>
      <c r="J655" t="s">
        <v>640</v>
      </c>
      <c r="K655" t="s">
        <v>11</v>
      </c>
    </row>
    <row r="656" spans="1:11" x14ac:dyDescent="0.25">
      <c r="A656" t="str">
        <f t="shared" si="43"/>
        <v>307</v>
      </c>
      <c r="B656" t="str">
        <f>"5"</f>
        <v>5</v>
      </c>
      <c r="C656" t="s">
        <v>837</v>
      </c>
      <c r="D656" t="str">
        <f t="shared" si="39"/>
        <v>2</v>
      </c>
      <c r="E656">
        <v>779</v>
      </c>
      <c r="F656">
        <v>1921</v>
      </c>
      <c r="G656" t="s">
        <v>424</v>
      </c>
      <c r="H656" t="s">
        <v>11</v>
      </c>
      <c r="I656">
        <v>1</v>
      </c>
      <c r="J656" t="s">
        <v>640</v>
      </c>
      <c r="K656" t="s">
        <v>11</v>
      </c>
    </row>
    <row r="657" spans="1:11" x14ac:dyDescent="0.25">
      <c r="A657" t="str">
        <f t="shared" si="43"/>
        <v>307</v>
      </c>
      <c r="B657" t="str">
        <f>"6"</f>
        <v>6</v>
      </c>
      <c r="C657" t="s">
        <v>838</v>
      </c>
      <c r="D657" t="str">
        <f t="shared" si="39"/>
        <v>2</v>
      </c>
      <c r="E657">
        <v>1390</v>
      </c>
      <c r="F657">
        <v>1958</v>
      </c>
      <c r="G657" t="s">
        <v>21</v>
      </c>
      <c r="H657" t="s">
        <v>11</v>
      </c>
      <c r="I657">
        <v>1</v>
      </c>
      <c r="J657" t="s">
        <v>640</v>
      </c>
      <c r="K657" t="s">
        <v>11</v>
      </c>
    </row>
    <row r="658" spans="1:11" x14ac:dyDescent="0.25">
      <c r="A658" t="str">
        <f t="shared" si="43"/>
        <v>307</v>
      </c>
      <c r="B658" t="str">
        <f>"7"</f>
        <v>7</v>
      </c>
      <c r="C658" t="s">
        <v>839</v>
      </c>
      <c r="D658" t="str">
        <f t="shared" si="39"/>
        <v>2</v>
      </c>
      <c r="E658">
        <v>1651</v>
      </c>
      <c r="F658">
        <v>1956</v>
      </c>
      <c r="G658" t="s">
        <v>424</v>
      </c>
      <c r="H658" t="s">
        <v>11</v>
      </c>
      <c r="I658">
        <v>1</v>
      </c>
      <c r="J658" t="s">
        <v>640</v>
      </c>
      <c r="K658" t="s">
        <v>11</v>
      </c>
    </row>
    <row r="659" spans="1:11" x14ac:dyDescent="0.25">
      <c r="A659" t="str">
        <f t="shared" si="43"/>
        <v>307</v>
      </c>
      <c r="B659" t="str">
        <f>"9"</f>
        <v>9</v>
      </c>
      <c r="C659" t="s">
        <v>842</v>
      </c>
      <c r="D659" t="str">
        <f t="shared" si="39"/>
        <v>2</v>
      </c>
      <c r="E659">
        <v>840</v>
      </c>
      <c r="F659">
        <v>1958</v>
      </c>
      <c r="G659" t="s">
        <v>843</v>
      </c>
      <c r="H659" t="s">
        <v>11</v>
      </c>
      <c r="I659">
        <v>1</v>
      </c>
      <c r="J659" t="s">
        <v>640</v>
      </c>
      <c r="K659" t="s">
        <v>11</v>
      </c>
    </row>
    <row r="660" spans="1:11" x14ac:dyDescent="0.25">
      <c r="A660" t="str">
        <f t="shared" si="43"/>
        <v>307</v>
      </c>
      <c r="B660" t="str">
        <f>"10"</f>
        <v>10</v>
      </c>
      <c r="C660" t="s">
        <v>844</v>
      </c>
      <c r="D660" t="str">
        <f t="shared" si="39"/>
        <v>2</v>
      </c>
      <c r="E660">
        <v>2250</v>
      </c>
      <c r="F660">
        <v>1945</v>
      </c>
      <c r="G660" t="s">
        <v>845</v>
      </c>
      <c r="H660" t="s">
        <v>11</v>
      </c>
      <c r="I660">
        <v>4</v>
      </c>
      <c r="J660" t="s">
        <v>640</v>
      </c>
      <c r="K660" t="s">
        <v>11</v>
      </c>
    </row>
    <row r="661" spans="1:11" x14ac:dyDescent="0.25">
      <c r="A661" t="str">
        <f t="shared" si="43"/>
        <v>307</v>
      </c>
      <c r="B661" t="str">
        <f>"11"</f>
        <v>11</v>
      </c>
      <c r="C661" t="s">
        <v>846</v>
      </c>
      <c r="D661" t="str">
        <f t="shared" si="39"/>
        <v>2</v>
      </c>
      <c r="E661">
        <v>1489</v>
      </c>
      <c r="F661">
        <v>1900</v>
      </c>
      <c r="G661" t="s">
        <v>362</v>
      </c>
      <c r="H661" t="s">
        <v>11</v>
      </c>
      <c r="I661">
        <v>2</v>
      </c>
      <c r="J661" t="s">
        <v>640</v>
      </c>
      <c r="K661" t="s">
        <v>11</v>
      </c>
    </row>
    <row r="662" spans="1:11" x14ac:dyDescent="0.25">
      <c r="A662" t="str">
        <f t="shared" si="43"/>
        <v>307</v>
      </c>
      <c r="B662" t="str">
        <f>"12"</f>
        <v>12</v>
      </c>
      <c r="C662" t="s">
        <v>847</v>
      </c>
      <c r="D662" t="str">
        <f t="shared" si="39"/>
        <v>2</v>
      </c>
      <c r="E662">
        <v>2152</v>
      </c>
      <c r="F662">
        <v>1931</v>
      </c>
      <c r="G662" t="s">
        <v>704</v>
      </c>
      <c r="H662" t="s">
        <v>11</v>
      </c>
      <c r="I662">
        <v>3</v>
      </c>
      <c r="J662" t="s">
        <v>640</v>
      </c>
      <c r="K662" t="s">
        <v>11</v>
      </c>
    </row>
    <row r="663" spans="1:11" x14ac:dyDescent="0.25">
      <c r="A663" t="str">
        <f t="shared" si="43"/>
        <v>307</v>
      </c>
      <c r="B663" t="str">
        <f>"13.01"</f>
        <v>13.01</v>
      </c>
      <c r="C663" t="s">
        <v>850</v>
      </c>
      <c r="D663" t="str">
        <f t="shared" si="39"/>
        <v>2</v>
      </c>
      <c r="E663">
        <v>1674</v>
      </c>
      <c r="F663">
        <v>1918</v>
      </c>
      <c r="G663" t="s">
        <v>312</v>
      </c>
      <c r="H663" t="s">
        <v>11</v>
      </c>
      <c r="I663">
        <v>2</v>
      </c>
      <c r="J663" t="s">
        <v>640</v>
      </c>
      <c r="K663" t="s">
        <v>11</v>
      </c>
    </row>
    <row r="664" spans="1:11" x14ac:dyDescent="0.25">
      <c r="A664" t="str">
        <f t="shared" ref="A664:A669" si="44">"308"</f>
        <v>308</v>
      </c>
      <c r="B664" t="str">
        <f>"5"</f>
        <v>5</v>
      </c>
      <c r="C664" t="s">
        <v>855</v>
      </c>
      <c r="D664" t="str">
        <f t="shared" si="39"/>
        <v>2</v>
      </c>
      <c r="E664">
        <v>1677</v>
      </c>
      <c r="F664">
        <v>1920</v>
      </c>
      <c r="G664" t="s">
        <v>563</v>
      </c>
      <c r="H664" t="s">
        <v>11</v>
      </c>
      <c r="I664">
        <v>2</v>
      </c>
      <c r="J664" t="s">
        <v>640</v>
      </c>
      <c r="K664" t="s">
        <v>11</v>
      </c>
    </row>
    <row r="665" spans="1:11" x14ac:dyDescent="0.25">
      <c r="A665" t="str">
        <f t="shared" si="44"/>
        <v>308</v>
      </c>
      <c r="B665" t="str">
        <f>"6"</f>
        <v>6</v>
      </c>
      <c r="C665" t="s">
        <v>856</v>
      </c>
      <c r="D665" t="str">
        <f t="shared" si="39"/>
        <v>2</v>
      </c>
      <c r="E665">
        <v>1222</v>
      </c>
      <c r="F665">
        <v>1925</v>
      </c>
      <c r="G665" t="s">
        <v>29</v>
      </c>
      <c r="H665" t="s">
        <v>11</v>
      </c>
      <c r="I665">
        <v>1</v>
      </c>
      <c r="J665" t="s">
        <v>640</v>
      </c>
      <c r="K665" t="s">
        <v>11</v>
      </c>
    </row>
    <row r="666" spans="1:11" x14ac:dyDescent="0.25">
      <c r="A666" t="str">
        <f t="shared" si="44"/>
        <v>308</v>
      </c>
      <c r="B666" t="str">
        <f>"7"</f>
        <v>7</v>
      </c>
      <c r="C666" t="s">
        <v>857</v>
      </c>
      <c r="D666" t="str">
        <f t="shared" si="39"/>
        <v>2</v>
      </c>
      <c r="E666">
        <v>759</v>
      </c>
      <c r="F666">
        <v>1920</v>
      </c>
      <c r="G666" t="s">
        <v>58</v>
      </c>
      <c r="H666" t="s">
        <v>11</v>
      </c>
      <c r="I666">
        <v>1</v>
      </c>
      <c r="J666" t="s">
        <v>640</v>
      </c>
      <c r="K666" t="s">
        <v>11</v>
      </c>
    </row>
    <row r="667" spans="1:11" x14ac:dyDescent="0.25">
      <c r="A667" t="str">
        <f t="shared" si="44"/>
        <v>308</v>
      </c>
      <c r="B667" t="str">
        <f>"8"</f>
        <v>8</v>
      </c>
      <c r="C667" t="s">
        <v>858</v>
      </c>
      <c r="D667" t="str">
        <f t="shared" si="39"/>
        <v>2</v>
      </c>
      <c r="E667">
        <v>1314</v>
      </c>
      <c r="F667">
        <v>1923</v>
      </c>
      <c r="G667" t="s">
        <v>25</v>
      </c>
      <c r="H667" t="s">
        <v>11</v>
      </c>
      <c r="I667">
        <v>1</v>
      </c>
      <c r="J667" t="s">
        <v>640</v>
      </c>
      <c r="K667" t="s">
        <v>11</v>
      </c>
    </row>
    <row r="668" spans="1:11" x14ac:dyDescent="0.25">
      <c r="A668" t="str">
        <f t="shared" si="44"/>
        <v>308</v>
      </c>
      <c r="B668" t="str">
        <f>"9"</f>
        <v>9</v>
      </c>
      <c r="C668" t="s">
        <v>859</v>
      </c>
      <c r="D668" t="str">
        <f t="shared" si="39"/>
        <v>2</v>
      </c>
      <c r="E668">
        <v>1246</v>
      </c>
      <c r="F668">
        <v>1927</v>
      </c>
      <c r="G668" t="s">
        <v>58</v>
      </c>
      <c r="H668" t="s">
        <v>11</v>
      </c>
      <c r="I668">
        <v>1</v>
      </c>
      <c r="J668" t="s">
        <v>640</v>
      </c>
      <c r="K668" t="s">
        <v>11</v>
      </c>
    </row>
    <row r="669" spans="1:11" x14ac:dyDescent="0.25">
      <c r="A669" t="str">
        <f t="shared" si="44"/>
        <v>308</v>
      </c>
      <c r="B669" t="str">
        <f>"10.01"</f>
        <v>10.01</v>
      </c>
      <c r="C669" t="s">
        <v>860</v>
      </c>
      <c r="D669" t="str">
        <f t="shared" si="39"/>
        <v>2</v>
      </c>
      <c r="E669">
        <v>1126</v>
      </c>
      <c r="F669">
        <v>1925</v>
      </c>
      <c r="G669" t="s">
        <v>31</v>
      </c>
      <c r="H669" t="s">
        <v>11</v>
      </c>
      <c r="I669">
        <v>1</v>
      </c>
      <c r="J669" t="s">
        <v>640</v>
      </c>
      <c r="K669" t="s">
        <v>11</v>
      </c>
    </row>
    <row r="670" spans="1:11" x14ac:dyDescent="0.25">
      <c r="A670" t="str">
        <f t="shared" ref="A670:A685" si="45">"309"</f>
        <v>309</v>
      </c>
      <c r="B670" t="str">
        <f>"2"</f>
        <v>2</v>
      </c>
      <c r="C670" t="s">
        <v>863</v>
      </c>
      <c r="D670" t="str">
        <f t="shared" si="39"/>
        <v>2</v>
      </c>
      <c r="E670">
        <v>2170</v>
      </c>
      <c r="F670">
        <v>1942</v>
      </c>
      <c r="G670" t="s">
        <v>864</v>
      </c>
      <c r="H670" t="s">
        <v>11</v>
      </c>
      <c r="I670">
        <v>2</v>
      </c>
      <c r="J670" t="s">
        <v>438</v>
      </c>
      <c r="K670" t="s">
        <v>11</v>
      </c>
    </row>
    <row r="671" spans="1:11" x14ac:dyDescent="0.25">
      <c r="A671" t="str">
        <f t="shared" si="45"/>
        <v>309</v>
      </c>
      <c r="B671" t="str">
        <f>"5"</f>
        <v>5</v>
      </c>
      <c r="C671" t="s">
        <v>866</v>
      </c>
      <c r="D671" t="str">
        <f t="shared" ref="D671:D734" si="46">"2"</f>
        <v>2</v>
      </c>
      <c r="E671">
        <v>1368</v>
      </c>
      <c r="F671">
        <v>1925</v>
      </c>
      <c r="G671" t="s">
        <v>58</v>
      </c>
      <c r="H671" t="s">
        <v>11</v>
      </c>
      <c r="I671">
        <v>1</v>
      </c>
      <c r="J671" t="s">
        <v>481</v>
      </c>
      <c r="K671" t="s">
        <v>11</v>
      </c>
    </row>
    <row r="672" spans="1:11" x14ac:dyDescent="0.25">
      <c r="A672" t="str">
        <f t="shared" si="45"/>
        <v>309</v>
      </c>
      <c r="B672" t="str">
        <f>"6"</f>
        <v>6</v>
      </c>
      <c r="C672" t="s">
        <v>867</v>
      </c>
      <c r="D672" t="str">
        <f t="shared" si="46"/>
        <v>2</v>
      </c>
      <c r="E672">
        <v>1295</v>
      </c>
      <c r="F672">
        <v>1931</v>
      </c>
      <c r="G672" t="s">
        <v>29</v>
      </c>
      <c r="H672" t="s">
        <v>11</v>
      </c>
      <c r="I672">
        <v>1</v>
      </c>
      <c r="J672" t="s">
        <v>481</v>
      </c>
      <c r="K672" t="s">
        <v>11</v>
      </c>
    </row>
    <row r="673" spans="1:11" x14ac:dyDescent="0.25">
      <c r="A673" t="str">
        <f t="shared" si="45"/>
        <v>309</v>
      </c>
      <c r="B673" t="str">
        <f>"7"</f>
        <v>7</v>
      </c>
      <c r="C673" t="s">
        <v>868</v>
      </c>
      <c r="D673" t="str">
        <f t="shared" si="46"/>
        <v>2</v>
      </c>
      <c r="E673">
        <v>1614</v>
      </c>
      <c r="F673">
        <v>1925</v>
      </c>
      <c r="G673" t="s">
        <v>29</v>
      </c>
      <c r="H673" t="s">
        <v>11</v>
      </c>
      <c r="I673">
        <v>1</v>
      </c>
      <c r="J673" t="s">
        <v>481</v>
      </c>
      <c r="K673" t="s">
        <v>11</v>
      </c>
    </row>
    <row r="674" spans="1:11" x14ac:dyDescent="0.25">
      <c r="A674" t="str">
        <f t="shared" si="45"/>
        <v>309</v>
      </c>
      <c r="B674" t="str">
        <f>"8"</f>
        <v>8</v>
      </c>
      <c r="C674" t="s">
        <v>869</v>
      </c>
      <c r="D674" t="str">
        <f t="shared" si="46"/>
        <v>2</v>
      </c>
      <c r="E674">
        <v>1558</v>
      </c>
      <c r="F674">
        <v>1925</v>
      </c>
      <c r="G674" t="s">
        <v>29</v>
      </c>
      <c r="H674" t="s">
        <v>11</v>
      </c>
      <c r="I674">
        <v>1</v>
      </c>
      <c r="J674" t="s">
        <v>481</v>
      </c>
      <c r="K674" t="s">
        <v>11</v>
      </c>
    </row>
    <row r="675" spans="1:11" x14ac:dyDescent="0.25">
      <c r="A675" t="str">
        <f t="shared" si="45"/>
        <v>309</v>
      </c>
      <c r="B675" t="str">
        <f>"9"</f>
        <v>9</v>
      </c>
      <c r="C675" t="s">
        <v>870</v>
      </c>
      <c r="D675" t="str">
        <f t="shared" si="46"/>
        <v>2</v>
      </c>
      <c r="E675">
        <v>1211</v>
      </c>
      <c r="F675">
        <v>1940</v>
      </c>
      <c r="G675" t="s">
        <v>58</v>
      </c>
      <c r="H675" t="s">
        <v>11</v>
      </c>
      <c r="I675">
        <v>1</v>
      </c>
      <c r="J675" t="s">
        <v>481</v>
      </c>
      <c r="K675" t="s">
        <v>11</v>
      </c>
    </row>
    <row r="676" spans="1:11" x14ac:dyDescent="0.25">
      <c r="A676" t="str">
        <f t="shared" si="45"/>
        <v>309</v>
      </c>
      <c r="B676" t="str">
        <f>"10"</f>
        <v>10</v>
      </c>
      <c r="C676" t="s">
        <v>871</v>
      </c>
      <c r="D676" t="str">
        <f t="shared" si="46"/>
        <v>2</v>
      </c>
      <c r="E676">
        <v>1377</v>
      </c>
      <c r="F676">
        <v>1950</v>
      </c>
      <c r="G676" t="s">
        <v>86</v>
      </c>
      <c r="H676" t="s">
        <v>11</v>
      </c>
      <c r="I676">
        <v>1</v>
      </c>
      <c r="J676" t="s">
        <v>481</v>
      </c>
      <c r="K676" t="s">
        <v>11</v>
      </c>
    </row>
    <row r="677" spans="1:11" x14ac:dyDescent="0.25">
      <c r="A677" t="str">
        <f t="shared" si="45"/>
        <v>309</v>
      </c>
      <c r="B677" t="str">
        <f>"11"</f>
        <v>11</v>
      </c>
      <c r="C677" t="s">
        <v>872</v>
      </c>
      <c r="D677" t="str">
        <f t="shared" si="46"/>
        <v>2</v>
      </c>
      <c r="E677">
        <v>1728</v>
      </c>
      <c r="F677">
        <v>1925</v>
      </c>
      <c r="G677" t="s">
        <v>873</v>
      </c>
      <c r="H677" t="s">
        <v>11</v>
      </c>
      <c r="I677">
        <v>1</v>
      </c>
      <c r="J677" t="s">
        <v>481</v>
      </c>
      <c r="K677" t="s">
        <v>11</v>
      </c>
    </row>
    <row r="678" spans="1:11" x14ac:dyDescent="0.25">
      <c r="A678" t="str">
        <f t="shared" si="45"/>
        <v>309</v>
      </c>
      <c r="B678" t="str">
        <f>"12"</f>
        <v>12</v>
      </c>
      <c r="C678" t="s">
        <v>874</v>
      </c>
      <c r="D678" t="str">
        <f t="shared" si="46"/>
        <v>2</v>
      </c>
      <c r="E678">
        <v>1000</v>
      </c>
      <c r="F678">
        <v>1925</v>
      </c>
      <c r="G678" t="s">
        <v>25</v>
      </c>
      <c r="H678" t="s">
        <v>11</v>
      </c>
      <c r="I678">
        <v>1</v>
      </c>
      <c r="J678" t="s">
        <v>481</v>
      </c>
      <c r="K678" t="s">
        <v>11</v>
      </c>
    </row>
    <row r="679" spans="1:11" x14ac:dyDescent="0.25">
      <c r="A679" t="str">
        <f t="shared" si="45"/>
        <v>309</v>
      </c>
      <c r="B679" t="str">
        <f>"13"</f>
        <v>13</v>
      </c>
      <c r="C679" t="s">
        <v>875</v>
      </c>
      <c r="D679" t="str">
        <f t="shared" si="46"/>
        <v>2</v>
      </c>
      <c r="E679">
        <v>1582</v>
      </c>
      <c r="F679">
        <v>1925</v>
      </c>
      <c r="G679" t="s">
        <v>127</v>
      </c>
      <c r="H679" t="s">
        <v>11</v>
      </c>
      <c r="I679">
        <v>1</v>
      </c>
      <c r="J679" t="s">
        <v>481</v>
      </c>
      <c r="K679" t="s">
        <v>11</v>
      </c>
    </row>
    <row r="680" spans="1:11" x14ac:dyDescent="0.25">
      <c r="A680" t="str">
        <f t="shared" si="45"/>
        <v>309</v>
      </c>
      <c r="B680" t="str">
        <f>"14"</f>
        <v>14</v>
      </c>
      <c r="C680" t="s">
        <v>876</v>
      </c>
      <c r="D680" t="str">
        <f t="shared" si="46"/>
        <v>2</v>
      </c>
      <c r="E680">
        <v>1416</v>
      </c>
      <c r="F680">
        <v>1940</v>
      </c>
      <c r="G680" t="s">
        <v>25</v>
      </c>
      <c r="H680" t="s">
        <v>11</v>
      </c>
      <c r="I680">
        <v>1</v>
      </c>
      <c r="J680" t="s">
        <v>481</v>
      </c>
      <c r="K680" t="s">
        <v>11</v>
      </c>
    </row>
    <row r="681" spans="1:11" x14ac:dyDescent="0.25">
      <c r="A681" t="str">
        <f t="shared" si="45"/>
        <v>309</v>
      </c>
      <c r="B681" t="str">
        <f>"15"</f>
        <v>15</v>
      </c>
      <c r="C681" t="s">
        <v>877</v>
      </c>
      <c r="D681" t="str">
        <f t="shared" si="46"/>
        <v>2</v>
      </c>
      <c r="E681">
        <v>1921</v>
      </c>
      <c r="F681">
        <v>1925</v>
      </c>
      <c r="G681" t="s">
        <v>878</v>
      </c>
      <c r="H681" t="s">
        <v>11</v>
      </c>
      <c r="I681">
        <v>1</v>
      </c>
      <c r="J681" t="s">
        <v>481</v>
      </c>
      <c r="K681" t="s">
        <v>11</v>
      </c>
    </row>
    <row r="682" spans="1:11" x14ac:dyDescent="0.25">
      <c r="A682" t="str">
        <f t="shared" si="45"/>
        <v>309</v>
      </c>
      <c r="B682" t="str">
        <f>"16"</f>
        <v>16</v>
      </c>
      <c r="C682" t="s">
        <v>879</v>
      </c>
      <c r="D682" t="str">
        <f t="shared" si="46"/>
        <v>2</v>
      </c>
      <c r="E682">
        <v>1754</v>
      </c>
      <c r="F682">
        <v>1925</v>
      </c>
      <c r="G682" t="s">
        <v>370</v>
      </c>
      <c r="H682" t="s">
        <v>11</v>
      </c>
      <c r="I682">
        <v>1</v>
      </c>
      <c r="J682" t="s">
        <v>481</v>
      </c>
      <c r="K682" t="s">
        <v>11</v>
      </c>
    </row>
    <row r="683" spans="1:11" x14ac:dyDescent="0.25">
      <c r="A683" t="str">
        <f t="shared" si="45"/>
        <v>309</v>
      </c>
      <c r="B683" t="str">
        <f>"17"</f>
        <v>17</v>
      </c>
      <c r="C683" t="s">
        <v>880</v>
      </c>
      <c r="D683" t="str">
        <f t="shared" si="46"/>
        <v>2</v>
      </c>
      <c r="E683">
        <v>1796</v>
      </c>
      <c r="F683">
        <v>1930</v>
      </c>
      <c r="G683" t="s">
        <v>510</v>
      </c>
      <c r="H683" t="s">
        <v>11</v>
      </c>
      <c r="I683">
        <v>1</v>
      </c>
      <c r="J683" t="s">
        <v>481</v>
      </c>
      <c r="K683" t="s">
        <v>11</v>
      </c>
    </row>
    <row r="684" spans="1:11" x14ac:dyDescent="0.25">
      <c r="A684" t="str">
        <f t="shared" si="45"/>
        <v>309</v>
      </c>
      <c r="B684" t="str">
        <f>"18"</f>
        <v>18</v>
      </c>
      <c r="C684" t="s">
        <v>881</v>
      </c>
      <c r="D684" t="str">
        <f t="shared" si="46"/>
        <v>2</v>
      </c>
      <c r="E684">
        <v>1477</v>
      </c>
      <c r="F684">
        <v>1936</v>
      </c>
      <c r="G684" t="s">
        <v>49</v>
      </c>
      <c r="H684" t="s">
        <v>11</v>
      </c>
      <c r="I684">
        <v>1</v>
      </c>
      <c r="J684" t="s">
        <v>481</v>
      </c>
      <c r="K684" t="s">
        <v>11</v>
      </c>
    </row>
    <row r="685" spans="1:11" x14ac:dyDescent="0.25">
      <c r="A685" t="str">
        <f t="shared" si="45"/>
        <v>309</v>
      </c>
      <c r="B685" t="str">
        <f>"23"</f>
        <v>23</v>
      </c>
      <c r="C685" t="s">
        <v>886</v>
      </c>
      <c r="D685" t="str">
        <f t="shared" si="46"/>
        <v>2</v>
      </c>
      <c r="E685">
        <v>4768</v>
      </c>
      <c r="F685">
        <v>1925</v>
      </c>
      <c r="G685" t="s">
        <v>887</v>
      </c>
      <c r="H685" t="s">
        <v>11</v>
      </c>
      <c r="I685">
        <v>4</v>
      </c>
      <c r="J685" t="s">
        <v>438</v>
      </c>
      <c r="K685" t="s">
        <v>11</v>
      </c>
    </row>
    <row r="686" spans="1:11" x14ac:dyDescent="0.25">
      <c r="A686" t="str">
        <f t="shared" ref="A686:A705" si="47">"310"</f>
        <v>310</v>
      </c>
      <c r="B686" t="str">
        <f>"1"</f>
        <v>1</v>
      </c>
      <c r="C686" t="s">
        <v>888</v>
      </c>
      <c r="D686" t="str">
        <f t="shared" si="46"/>
        <v>2</v>
      </c>
      <c r="E686">
        <v>1352</v>
      </c>
      <c r="F686">
        <v>1928</v>
      </c>
      <c r="G686" t="s">
        <v>510</v>
      </c>
      <c r="H686" t="s">
        <v>11</v>
      </c>
      <c r="I686">
        <v>1</v>
      </c>
      <c r="J686" t="s">
        <v>438</v>
      </c>
      <c r="K686" t="s">
        <v>11</v>
      </c>
    </row>
    <row r="687" spans="1:11" x14ac:dyDescent="0.25">
      <c r="A687" t="str">
        <f t="shared" si="47"/>
        <v>310</v>
      </c>
      <c r="B687" t="str">
        <f>"2"</f>
        <v>2</v>
      </c>
      <c r="C687" t="s">
        <v>889</v>
      </c>
      <c r="D687" t="str">
        <f t="shared" si="46"/>
        <v>2</v>
      </c>
      <c r="E687">
        <v>4108</v>
      </c>
      <c r="F687">
        <v>1900</v>
      </c>
      <c r="G687" t="s">
        <v>890</v>
      </c>
      <c r="H687" t="s">
        <v>11</v>
      </c>
      <c r="I687">
        <v>4</v>
      </c>
      <c r="J687" t="s">
        <v>481</v>
      </c>
      <c r="K687" t="s">
        <v>11</v>
      </c>
    </row>
    <row r="688" spans="1:11" x14ac:dyDescent="0.25">
      <c r="A688" t="str">
        <f t="shared" si="47"/>
        <v>310</v>
      </c>
      <c r="B688" t="str">
        <f>"3"</f>
        <v>3</v>
      </c>
      <c r="C688" t="s">
        <v>891</v>
      </c>
      <c r="D688" t="str">
        <f t="shared" si="46"/>
        <v>2</v>
      </c>
      <c r="E688">
        <v>1479</v>
      </c>
      <c r="F688">
        <v>1923</v>
      </c>
      <c r="G688" t="s">
        <v>25</v>
      </c>
      <c r="H688" t="s">
        <v>11</v>
      </c>
      <c r="I688">
        <v>1</v>
      </c>
      <c r="J688" t="s">
        <v>481</v>
      </c>
      <c r="K688" t="s">
        <v>11</v>
      </c>
    </row>
    <row r="689" spans="1:11" x14ac:dyDescent="0.25">
      <c r="A689" t="str">
        <f t="shared" si="47"/>
        <v>310</v>
      </c>
      <c r="B689" t="str">
        <f>"4"</f>
        <v>4</v>
      </c>
      <c r="C689" t="s">
        <v>892</v>
      </c>
      <c r="D689" t="str">
        <f t="shared" si="46"/>
        <v>2</v>
      </c>
      <c r="E689">
        <v>2274</v>
      </c>
      <c r="F689">
        <v>1919</v>
      </c>
      <c r="G689" t="s">
        <v>563</v>
      </c>
      <c r="H689" t="s">
        <v>11</v>
      </c>
      <c r="I689">
        <v>2</v>
      </c>
      <c r="J689" t="s">
        <v>481</v>
      </c>
      <c r="K689" t="s">
        <v>11</v>
      </c>
    </row>
    <row r="690" spans="1:11" x14ac:dyDescent="0.25">
      <c r="A690" t="str">
        <f t="shared" si="47"/>
        <v>310</v>
      </c>
      <c r="B690" t="str">
        <f>"5"</f>
        <v>5</v>
      </c>
      <c r="C690" t="s">
        <v>893</v>
      </c>
      <c r="D690" t="str">
        <f t="shared" si="46"/>
        <v>2</v>
      </c>
      <c r="E690">
        <v>2640</v>
      </c>
      <c r="F690">
        <v>1929</v>
      </c>
      <c r="G690" t="s">
        <v>894</v>
      </c>
      <c r="H690" t="s">
        <v>11</v>
      </c>
      <c r="I690">
        <v>2</v>
      </c>
      <c r="J690" t="s">
        <v>481</v>
      </c>
      <c r="K690" t="s">
        <v>11</v>
      </c>
    </row>
    <row r="691" spans="1:11" x14ac:dyDescent="0.25">
      <c r="A691" t="str">
        <f t="shared" si="47"/>
        <v>310</v>
      </c>
      <c r="B691" t="str">
        <f>"6"</f>
        <v>6</v>
      </c>
      <c r="C691" t="s">
        <v>895</v>
      </c>
      <c r="D691" t="str">
        <f t="shared" si="46"/>
        <v>2</v>
      </c>
      <c r="E691">
        <v>1874</v>
      </c>
      <c r="F691">
        <v>1923</v>
      </c>
      <c r="G691" t="s">
        <v>896</v>
      </c>
      <c r="H691" t="s">
        <v>11</v>
      </c>
      <c r="I691">
        <v>2</v>
      </c>
      <c r="J691" t="s">
        <v>481</v>
      </c>
      <c r="K691" t="s">
        <v>11</v>
      </c>
    </row>
    <row r="692" spans="1:11" x14ac:dyDescent="0.25">
      <c r="A692" t="str">
        <f t="shared" si="47"/>
        <v>310</v>
      </c>
      <c r="B692" t="str">
        <f>"7"</f>
        <v>7</v>
      </c>
      <c r="C692" t="s">
        <v>897</v>
      </c>
      <c r="D692" t="str">
        <f t="shared" si="46"/>
        <v>2</v>
      </c>
      <c r="E692">
        <v>1743</v>
      </c>
      <c r="F692">
        <v>1926</v>
      </c>
      <c r="G692" t="s">
        <v>370</v>
      </c>
      <c r="H692" t="s">
        <v>11</v>
      </c>
      <c r="I692">
        <v>1</v>
      </c>
      <c r="J692" t="s">
        <v>481</v>
      </c>
      <c r="K692" t="s">
        <v>11</v>
      </c>
    </row>
    <row r="693" spans="1:11" x14ac:dyDescent="0.25">
      <c r="A693" t="str">
        <f t="shared" si="47"/>
        <v>310</v>
      </c>
      <c r="B693" t="str">
        <f>"8"</f>
        <v>8</v>
      </c>
      <c r="C693" t="s">
        <v>898</v>
      </c>
      <c r="D693" t="str">
        <f t="shared" si="46"/>
        <v>2</v>
      </c>
      <c r="E693">
        <v>1608</v>
      </c>
      <c r="F693">
        <v>1924</v>
      </c>
      <c r="G693" t="s">
        <v>187</v>
      </c>
      <c r="H693" t="s">
        <v>11</v>
      </c>
      <c r="I693">
        <v>1</v>
      </c>
      <c r="J693" t="s">
        <v>481</v>
      </c>
      <c r="K693" t="s">
        <v>11</v>
      </c>
    </row>
    <row r="694" spans="1:11" x14ac:dyDescent="0.25">
      <c r="A694" t="str">
        <f t="shared" si="47"/>
        <v>310</v>
      </c>
      <c r="B694" t="str">
        <f>"9"</f>
        <v>9</v>
      </c>
      <c r="C694" t="s">
        <v>899</v>
      </c>
      <c r="D694" t="str">
        <f t="shared" si="46"/>
        <v>2</v>
      </c>
      <c r="E694">
        <v>1456</v>
      </c>
      <c r="F694">
        <v>1900</v>
      </c>
      <c r="G694" t="s">
        <v>563</v>
      </c>
      <c r="H694" t="s">
        <v>11</v>
      </c>
      <c r="I694">
        <v>2</v>
      </c>
      <c r="J694" t="s">
        <v>481</v>
      </c>
      <c r="K694" t="s">
        <v>11</v>
      </c>
    </row>
    <row r="695" spans="1:11" x14ac:dyDescent="0.25">
      <c r="A695" t="str">
        <f t="shared" si="47"/>
        <v>310</v>
      </c>
      <c r="B695" t="str">
        <f>"11"</f>
        <v>11</v>
      </c>
      <c r="C695" t="s">
        <v>902</v>
      </c>
      <c r="D695" t="str">
        <f t="shared" si="46"/>
        <v>2</v>
      </c>
      <c r="E695">
        <v>1561</v>
      </c>
      <c r="F695">
        <v>1989</v>
      </c>
      <c r="G695" t="s">
        <v>31</v>
      </c>
      <c r="H695" t="s">
        <v>11</v>
      </c>
      <c r="I695">
        <v>1</v>
      </c>
      <c r="J695" t="s">
        <v>481</v>
      </c>
      <c r="K695" t="s">
        <v>11</v>
      </c>
    </row>
    <row r="696" spans="1:11" x14ac:dyDescent="0.25">
      <c r="A696" t="str">
        <f t="shared" si="47"/>
        <v>310</v>
      </c>
      <c r="B696" t="str">
        <f>"12"</f>
        <v>12</v>
      </c>
      <c r="C696" t="s">
        <v>903</v>
      </c>
      <c r="D696" t="str">
        <f t="shared" si="46"/>
        <v>2</v>
      </c>
      <c r="E696">
        <v>1035</v>
      </c>
      <c r="F696">
        <v>1928</v>
      </c>
      <c r="G696" t="s">
        <v>904</v>
      </c>
      <c r="H696" t="s">
        <v>11</v>
      </c>
      <c r="I696">
        <v>1</v>
      </c>
      <c r="J696" t="s">
        <v>481</v>
      </c>
      <c r="K696" t="s">
        <v>11</v>
      </c>
    </row>
    <row r="697" spans="1:11" x14ac:dyDescent="0.25">
      <c r="A697" t="str">
        <f t="shared" si="47"/>
        <v>310</v>
      </c>
      <c r="B697" t="str">
        <f>"13"</f>
        <v>13</v>
      </c>
      <c r="C697" t="s">
        <v>905</v>
      </c>
      <c r="D697" t="str">
        <f t="shared" si="46"/>
        <v>2</v>
      </c>
      <c r="E697">
        <v>3920</v>
      </c>
      <c r="F697">
        <v>1930</v>
      </c>
      <c r="G697" t="s">
        <v>906</v>
      </c>
      <c r="H697" t="s">
        <v>11</v>
      </c>
      <c r="I697">
        <v>4</v>
      </c>
      <c r="J697" t="s">
        <v>481</v>
      </c>
      <c r="K697" t="s">
        <v>11</v>
      </c>
    </row>
    <row r="698" spans="1:11" x14ac:dyDescent="0.25">
      <c r="A698" t="str">
        <f t="shared" si="47"/>
        <v>310</v>
      </c>
      <c r="B698" t="str">
        <f>"14"</f>
        <v>14</v>
      </c>
      <c r="C698" t="s">
        <v>907</v>
      </c>
      <c r="D698" t="str">
        <f t="shared" si="46"/>
        <v>2</v>
      </c>
      <c r="E698">
        <v>2490</v>
      </c>
      <c r="F698">
        <v>1910</v>
      </c>
      <c r="G698" t="s">
        <v>316</v>
      </c>
      <c r="H698" t="s">
        <v>11</v>
      </c>
      <c r="I698">
        <v>2</v>
      </c>
      <c r="J698" t="s">
        <v>481</v>
      </c>
      <c r="K698" t="s">
        <v>11</v>
      </c>
    </row>
    <row r="699" spans="1:11" x14ac:dyDescent="0.25">
      <c r="A699" t="str">
        <f t="shared" si="47"/>
        <v>310</v>
      </c>
      <c r="B699" t="str">
        <f>"15"</f>
        <v>15</v>
      </c>
      <c r="C699" t="s">
        <v>908</v>
      </c>
      <c r="D699" t="str">
        <f t="shared" si="46"/>
        <v>2</v>
      </c>
      <c r="E699">
        <v>1575</v>
      </c>
      <c r="F699">
        <v>1923</v>
      </c>
      <c r="G699" t="s">
        <v>25</v>
      </c>
      <c r="H699" t="s">
        <v>11</v>
      </c>
      <c r="I699">
        <v>1</v>
      </c>
      <c r="J699" t="s">
        <v>481</v>
      </c>
      <c r="K699" t="s">
        <v>11</v>
      </c>
    </row>
    <row r="700" spans="1:11" x14ac:dyDescent="0.25">
      <c r="A700" t="str">
        <f t="shared" si="47"/>
        <v>310</v>
      </c>
      <c r="B700" t="str">
        <f>"16"</f>
        <v>16</v>
      </c>
      <c r="C700" t="s">
        <v>909</v>
      </c>
      <c r="D700" t="str">
        <f t="shared" si="46"/>
        <v>2</v>
      </c>
      <c r="E700">
        <v>2306</v>
      </c>
      <c r="F700">
        <v>1909</v>
      </c>
      <c r="G700" t="s">
        <v>312</v>
      </c>
      <c r="H700" t="s">
        <v>11</v>
      </c>
      <c r="I700">
        <v>2</v>
      </c>
      <c r="J700" t="s">
        <v>481</v>
      </c>
      <c r="K700" t="s">
        <v>11</v>
      </c>
    </row>
    <row r="701" spans="1:11" x14ac:dyDescent="0.25">
      <c r="A701" t="str">
        <f t="shared" si="47"/>
        <v>310</v>
      </c>
      <c r="B701" t="str">
        <f>"17"</f>
        <v>17</v>
      </c>
      <c r="C701" t="s">
        <v>910</v>
      </c>
      <c r="D701" t="str">
        <f t="shared" si="46"/>
        <v>2</v>
      </c>
      <c r="E701">
        <v>1817</v>
      </c>
      <c r="F701">
        <v>1960</v>
      </c>
      <c r="G701" t="s">
        <v>35</v>
      </c>
      <c r="H701" t="s">
        <v>11</v>
      </c>
      <c r="I701">
        <v>1</v>
      </c>
      <c r="J701" t="s">
        <v>481</v>
      </c>
      <c r="K701" t="s">
        <v>11</v>
      </c>
    </row>
    <row r="702" spans="1:11" x14ac:dyDescent="0.25">
      <c r="A702" t="str">
        <f t="shared" si="47"/>
        <v>310</v>
      </c>
      <c r="B702" t="str">
        <f>"18"</f>
        <v>18</v>
      </c>
      <c r="C702" t="s">
        <v>911</v>
      </c>
      <c r="D702" t="str">
        <f t="shared" si="46"/>
        <v>2</v>
      </c>
      <c r="E702">
        <v>2662</v>
      </c>
      <c r="F702">
        <v>1905</v>
      </c>
      <c r="G702" t="s">
        <v>912</v>
      </c>
      <c r="H702" t="s">
        <v>11</v>
      </c>
      <c r="I702">
        <v>2</v>
      </c>
      <c r="J702" t="s">
        <v>481</v>
      </c>
      <c r="K702" t="s">
        <v>11</v>
      </c>
    </row>
    <row r="703" spans="1:11" x14ac:dyDescent="0.25">
      <c r="A703" t="str">
        <f t="shared" si="47"/>
        <v>310</v>
      </c>
      <c r="B703" t="str">
        <f>"19"</f>
        <v>19</v>
      </c>
      <c r="C703" t="s">
        <v>913</v>
      </c>
      <c r="D703" t="str">
        <f t="shared" si="46"/>
        <v>2</v>
      </c>
      <c r="E703">
        <v>1338</v>
      </c>
      <c r="F703">
        <v>1925</v>
      </c>
      <c r="G703" t="s">
        <v>49</v>
      </c>
      <c r="H703" t="s">
        <v>11</v>
      </c>
      <c r="I703">
        <v>1</v>
      </c>
      <c r="J703" t="s">
        <v>481</v>
      </c>
      <c r="K703" t="s">
        <v>11</v>
      </c>
    </row>
    <row r="704" spans="1:11" x14ac:dyDescent="0.25">
      <c r="A704" t="str">
        <f t="shared" si="47"/>
        <v>310</v>
      </c>
      <c r="B704" t="str">
        <f>"20"</f>
        <v>20</v>
      </c>
      <c r="C704" t="s">
        <v>914</v>
      </c>
      <c r="D704" t="str">
        <f t="shared" si="46"/>
        <v>2</v>
      </c>
      <c r="E704">
        <v>2195</v>
      </c>
      <c r="F704">
        <v>1900</v>
      </c>
      <c r="G704" t="s">
        <v>915</v>
      </c>
      <c r="H704" t="s">
        <v>11</v>
      </c>
      <c r="I704">
        <v>2</v>
      </c>
      <c r="J704" t="s">
        <v>438</v>
      </c>
      <c r="K704" t="s">
        <v>11</v>
      </c>
    </row>
    <row r="705" spans="1:11" x14ac:dyDescent="0.25">
      <c r="A705" t="str">
        <f t="shared" si="47"/>
        <v>310</v>
      </c>
      <c r="B705" t="str">
        <f>"21"</f>
        <v>21</v>
      </c>
      <c r="C705" t="s">
        <v>916</v>
      </c>
      <c r="D705" t="str">
        <f t="shared" si="46"/>
        <v>2</v>
      </c>
      <c r="E705">
        <v>2289</v>
      </c>
      <c r="F705">
        <v>1900</v>
      </c>
      <c r="G705" t="s">
        <v>917</v>
      </c>
      <c r="H705" t="s">
        <v>11</v>
      </c>
      <c r="I705">
        <v>3</v>
      </c>
      <c r="J705" t="s">
        <v>438</v>
      </c>
      <c r="K705" t="s">
        <v>11</v>
      </c>
    </row>
    <row r="706" spans="1:11" x14ac:dyDescent="0.25">
      <c r="A706" t="str">
        <f t="shared" ref="A706:A738" si="48">"311"</f>
        <v>311</v>
      </c>
      <c r="B706" t="str">
        <f>"1"</f>
        <v>1</v>
      </c>
      <c r="C706" t="s">
        <v>921</v>
      </c>
      <c r="D706" t="str">
        <f t="shared" si="46"/>
        <v>2</v>
      </c>
      <c r="E706">
        <v>2993</v>
      </c>
      <c r="F706">
        <v>1910</v>
      </c>
      <c r="G706" t="s">
        <v>922</v>
      </c>
      <c r="H706" t="s">
        <v>11</v>
      </c>
      <c r="I706">
        <v>3</v>
      </c>
      <c r="J706" t="s">
        <v>438</v>
      </c>
      <c r="K706" t="s">
        <v>11</v>
      </c>
    </row>
    <row r="707" spans="1:11" x14ac:dyDescent="0.25">
      <c r="A707" t="str">
        <f t="shared" si="48"/>
        <v>311</v>
      </c>
      <c r="B707" t="str">
        <f>"4"</f>
        <v>4</v>
      </c>
      <c r="C707" t="s">
        <v>926</v>
      </c>
      <c r="D707" t="str">
        <f t="shared" si="46"/>
        <v>2</v>
      </c>
      <c r="E707">
        <v>3485</v>
      </c>
      <c r="F707">
        <v>1927</v>
      </c>
      <c r="G707" t="s">
        <v>704</v>
      </c>
      <c r="H707" t="s">
        <v>11</v>
      </c>
      <c r="I707">
        <v>3</v>
      </c>
      <c r="J707" t="s">
        <v>640</v>
      </c>
      <c r="K707" t="s">
        <v>11</v>
      </c>
    </row>
    <row r="708" spans="1:11" x14ac:dyDescent="0.25">
      <c r="A708" t="str">
        <f t="shared" si="48"/>
        <v>311</v>
      </c>
      <c r="B708" t="str">
        <f>"5"</f>
        <v>5</v>
      </c>
      <c r="C708" t="s">
        <v>927</v>
      </c>
      <c r="D708" t="str">
        <f t="shared" si="46"/>
        <v>2</v>
      </c>
      <c r="E708">
        <v>3120</v>
      </c>
      <c r="F708">
        <v>1910</v>
      </c>
      <c r="G708" t="s">
        <v>928</v>
      </c>
      <c r="H708" t="s">
        <v>11</v>
      </c>
      <c r="I708">
        <v>3</v>
      </c>
      <c r="J708" t="s">
        <v>640</v>
      </c>
      <c r="K708" t="s">
        <v>11</v>
      </c>
    </row>
    <row r="709" spans="1:11" x14ac:dyDescent="0.25">
      <c r="A709" t="str">
        <f t="shared" si="48"/>
        <v>311</v>
      </c>
      <c r="B709" t="str">
        <f>"6"</f>
        <v>6</v>
      </c>
      <c r="C709" t="s">
        <v>929</v>
      </c>
      <c r="D709" t="str">
        <f t="shared" si="46"/>
        <v>2</v>
      </c>
      <c r="E709">
        <v>1752</v>
      </c>
      <c r="F709">
        <v>1910</v>
      </c>
      <c r="G709" t="s">
        <v>469</v>
      </c>
      <c r="H709" t="s">
        <v>11</v>
      </c>
      <c r="I709">
        <v>2</v>
      </c>
      <c r="J709" t="s">
        <v>640</v>
      </c>
      <c r="K709" t="s">
        <v>11</v>
      </c>
    </row>
    <row r="710" spans="1:11" x14ac:dyDescent="0.25">
      <c r="A710" t="str">
        <f t="shared" si="48"/>
        <v>311</v>
      </c>
      <c r="B710" t="str">
        <f>"7"</f>
        <v>7</v>
      </c>
      <c r="C710" t="s">
        <v>930</v>
      </c>
      <c r="D710" t="str">
        <f t="shared" si="46"/>
        <v>2</v>
      </c>
      <c r="E710">
        <v>2531</v>
      </c>
      <c r="F710">
        <v>1930</v>
      </c>
      <c r="G710" t="s">
        <v>931</v>
      </c>
      <c r="H710" t="s">
        <v>11</v>
      </c>
      <c r="I710">
        <v>3</v>
      </c>
      <c r="J710" t="s">
        <v>640</v>
      </c>
      <c r="K710" t="s">
        <v>11</v>
      </c>
    </row>
    <row r="711" spans="1:11" x14ac:dyDescent="0.25">
      <c r="A711" t="str">
        <f t="shared" si="48"/>
        <v>311</v>
      </c>
      <c r="B711" t="str">
        <f>"8"</f>
        <v>8</v>
      </c>
      <c r="C711" t="s">
        <v>932</v>
      </c>
      <c r="D711" t="str">
        <f t="shared" si="46"/>
        <v>2</v>
      </c>
      <c r="E711">
        <v>2208</v>
      </c>
      <c r="F711">
        <v>1900</v>
      </c>
      <c r="G711" t="s">
        <v>312</v>
      </c>
      <c r="H711" t="s">
        <v>11</v>
      </c>
      <c r="I711">
        <v>2</v>
      </c>
      <c r="J711" t="s">
        <v>640</v>
      </c>
      <c r="K711" t="s">
        <v>11</v>
      </c>
    </row>
    <row r="712" spans="1:11" x14ac:dyDescent="0.25">
      <c r="A712" t="str">
        <f t="shared" si="48"/>
        <v>311</v>
      </c>
      <c r="B712" t="str">
        <f>"9"</f>
        <v>9</v>
      </c>
      <c r="C712" t="s">
        <v>933</v>
      </c>
      <c r="D712" t="str">
        <f t="shared" si="46"/>
        <v>2</v>
      </c>
      <c r="E712">
        <v>1477</v>
      </c>
      <c r="F712">
        <v>1909</v>
      </c>
      <c r="G712" t="s">
        <v>316</v>
      </c>
      <c r="H712" t="s">
        <v>11</v>
      </c>
      <c r="I712">
        <v>2</v>
      </c>
      <c r="J712" t="s">
        <v>640</v>
      </c>
      <c r="K712" t="s">
        <v>11</v>
      </c>
    </row>
    <row r="713" spans="1:11" x14ac:dyDescent="0.25">
      <c r="A713" t="str">
        <f t="shared" si="48"/>
        <v>311</v>
      </c>
      <c r="B713" t="str">
        <f>"10"</f>
        <v>10</v>
      </c>
      <c r="C713" t="s">
        <v>934</v>
      </c>
      <c r="D713" t="str">
        <f t="shared" si="46"/>
        <v>2</v>
      </c>
      <c r="E713">
        <v>3090</v>
      </c>
      <c r="F713">
        <v>1905</v>
      </c>
      <c r="G713" t="s">
        <v>25</v>
      </c>
      <c r="H713" t="s">
        <v>11</v>
      </c>
      <c r="I713">
        <v>1</v>
      </c>
      <c r="J713" t="s">
        <v>640</v>
      </c>
      <c r="K713" t="s">
        <v>11</v>
      </c>
    </row>
    <row r="714" spans="1:11" x14ac:dyDescent="0.25">
      <c r="A714" t="str">
        <f t="shared" si="48"/>
        <v>311</v>
      </c>
      <c r="B714" t="str">
        <f>"11"</f>
        <v>11</v>
      </c>
      <c r="C714" t="s">
        <v>935</v>
      </c>
      <c r="D714" t="str">
        <f t="shared" si="46"/>
        <v>2</v>
      </c>
      <c r="E714">
        <v>2064</v>
      </c>
      <c r="F714">
        <v>1955</v>
      </c>
      <c r="G714" t="s">
        <v>29</v>
      </c>
      <c r="H714" t="s">
        <v>11</v>
      </c>
      <c r="I714">
        <v>2</v>
      </c>
      <c r="J714" t="s">
        <v>640</v>
      </c>
      <c r="K714" t="s">
        <v>11</v>
      </c>
    </row>
    <row r="715" spans="1:11" x14ac:dyDescent="0.25">
      <c r="A715" t="str">
        <f t="shared" si="48"/>
        <v>311</v>
      </c>
      <c r="B715" t="str">
        <f>"12"</f>
        <v>12</v>
      </c>
      <c r="C715" t="s">
        <v>936</v>
      </c>
      <c r="D715" t="str">
        <f t="shared" si="46"/>
        <v>2</v>
      </c>
      <c r="E715">
        <v>735</v>
      </c>
      <c r="F715">
        <v>1925</v>
      </c>
      <c r="G715" t="s">
        <v>25</v>
      </c>
      <c r="H715" t="s">
        <v>11</v>
      </c>
      <c r="I715">
        <v>1</v>
      </c>
      <c r="J715" t="s">
        <v>640</v>
      </c>
      <c r="K715" t="s">
        <v>11</v>
      </c>
    </row>
    <row r="716" spans="1:11" x14ac:dyDescent="0.25">
      <c r="A716" t="str">
        <f t="shared" si="48"/>
        <v>311</v>
      </c>
      <c r="B716" t="str">
        <f>"13"</f>
        <v>13</v>
      </c>
      <c r="C716" t="s">
        <v>937</v>
      </c>
      <c r="D716" t="str">
        <f t="shared" si="46"/>
        <v>2</v>
      </c>
      <c r="E716">
        <v>2316</v>
      </c>
      <c r="F716">
        <v>1927</v>
      </c>
      <c r="G716" t="s">
        <v>484</v>
      </c>
      <c r="H716" t="s">
        <v>11</v>
      </c>
      <c r="I716">
        <v>3</v>
      </c>
      <c r="J716" t="s">
        <v>640</v>
      </c>
      <c r="K716" t="s">
        <v>11</v>
      </c>
    </row>
    <row r="717" spans="1:11" x14ac:dyDescent="0.25">
      <c r="A717" t="str">
        <f t="shared" si="48"/>
        <v>311</v>
      </c>
      <c r="B717" t="str">
        <f>"14"</f>
        <v>14</v>
      </c>
      <c r="C717" t="s">
        <v>938</v>
      </c>
      <c r="D717" t="str">
        <f t="shared" si="46"/>
        <v>2</v>
      </c>
      <c r="E717">
        <v>1942</v>
      </c>
      <c r="F717">
        <v>1909</v>
      </c>
      <c r="G717" t="s">
        <v>484</v>
      </c>
      <c r="H717" t="s">
        <v>11</v>
      </c>
      <c r="I717">
        <v>2</v>
      </c>
      <c r="J717" t="s">
        <v>640</v>
      </c>
      <c r="K717" t="s">
        <v>11</v>
      </c>
    </row>
    <row r="718" spans="1:11" x14ac:dyDescent="0.25">
      <c r="A718" t="str">
        <f t="shared" si="48"/>
        <v>311</v>
      </c>
      <c r="B718" t="str">
        <f>"15"</f>
        <v>15</v>
      </c>
      <c r="C718" t="s">
        <v>939</v>
      </c>
      <c r="D718" t="str">
        <f t="shared" si="46"/>
        <v>2</v>
      </c>
      <c r="E718">
        <v>2549</v>
      </c>
      <c r="F718">
        <v>1905</v>
      </c>
      <c r="G718" t="s">
        <v>704</v>
      </c>
      <c r="H718" t="s">
        <v>11</v>
      </c>
      <c r="I718">
        <v>3</v>
      </c>
      <c r="J718" t="s">
        <v>640</v>
      </c>
      <c r="K718" t="s">
        <v>11</v>
      </c>
    </row>
    <row r="719" spans="1:11" x14ac:dyDescent="0.25">
      <c r="A719" t="str">
        <f t="shared" si="48"/>
        <v>311</v>
      </c>
      <c r="B719" t="str">
        <f>"16.01"</f>
        <v>16.01</v>
      </c>
      <c r="C719" t="s">
        <v>940</v>
      </c>
      <c r="D719" t="str">
        <f t="shared" si="46"/>
        <v>2</v>
      </c>
      <c r="E719">
        <v>2450</v>
      </c>
      <c r="F719">
        <v>1934</v>
      </c>
      <c r="G719" t="s">
        <v>321</v>
      </c>
      <c r="H719" t="s">
        <v>11</v>
      </c>
      <c r="I719">
        <v>2</v>
      </c>
      <c r="J719" t="s">
        <v>640</v>
      </c>
      <c r="K719" t="s">
        <v>11</v>
      </c>
    </row>
    <row r="720" spans="1:11" x14ac:dyDescent="0.25">
      <c r="A720" t="str">
        <f t="shared" si="48"/>
        <v>311</v>
      </c>
      <c r="B720" t="str">
        <f>"18"</f>
        <v>18</v>
      </c>
      <c r="C720" t="s">
        <v>941</v>
      </c>
      <c r="D720" t="str">
        <f t="shared" si="46"/>
        <v>2</v>
      </c>
      <c r="E720">
        <v>1318</v>
      </c>
      <c r="F720">
        <v>1900</v>
      </c>
      <c r="G720" t="s">
        <v>484</v>
      </c>
      <c r="H720" t="s">
        <v>11</v>
      </c>
      <c r="I720">
        <v>3</v>
      </c>
      <c r="J720" t="s">
        <v>640</v>
      </c>
      <c r="K720" t="s">
        <v>11</v>
      </c>
    </row>
    <row r="721" spans="1:11" x14ac:dyDescent="0.25">
      <c r="A721" t="str">
        <f t="shared" si="48"/>
        <v>311</v>
      </c>
      <c r="B721" t="str">
        <f>"19.01"</f>
        <v>19.01</v>
      </c>
      <c r="C721" t="s">
        <v>942</v>
      </c>
      <c r="D721" t="str">
        <f t="shared" si="46"/>
        <v>2</v>
      </c>
      <c r="E721">
        <v>2856</v>
      </c>
      <c r="F721">
        <v>1975</v>
      </c>
      <c r="G721" t="s">
        <v>506</v>
      </c>
      <c r="H721" t="s">
        <v>11</v>
      </c>
      <c r="I721">
        <v>1</v>
      </c>
      <c r="J721" t="s">
        <v>640</v>
      </c>
      <c r="K721" t="s">
        <v>11</v>
      </c>
    </row>
    <row r="722" spans="1:11" x14ac:dyDescent="0.25">
      <c r="A722" t="str">
        <f t="shared" si="48"/>
        <v>311</v>
      </c>
      <c r="B722" t="str">
        <f>"19.02"</f>
        <v>19.02</v>
      </c>
      <c r="C722" t="s">
        <v>943</v>
      </c>
      <c r="D722" t="str">
        <f t="shared" si="46"/>
        <v>2</v>
      </c>
      <c r="E722">
        <v>2866</v>
      </c>
      <c r="F722">
        <v>2003</v>
      </c>
      <c r="G722" t="s">
        <v>506</v>
      </c>
      <c r="H722" t="s">
        <v>11</v>
      </c>
      <c r="I722">
        <v>1</v>
      </c>
      <c r="J722" t="s">
        <v>640</v>
      </c>
      <c r="K722" t="s">
        <v>11</v>
      </c>
    </row>
    <row r="723" spans="1:11" x14ac:dyDescent="0.25">
      <c r="A723" t="str">
        <f t="shared" si="48"/>
        <v>311</v>
      </c>
      <c r="B723" t="str">
        <f>"19.03"</f>
        <v>19.03</v>
      </c>
      <c r="C723" t="s">
        <v>944</v>
      </c>
      <c r="D723" t="str">
        <f t="shared" si="46"/>
        <v>2</v>
      </c>
      <c r="E723">
        <v>2763</v>
      </c>
      <c r="F723">
        <v>2014</v>
      </c>
      <c r="G723" t="s">
        <v>506</v>
      </c>
      <c r="H723" t="s">
        <v>11</v>
      </c>
      <c r="I723">
        <v>1</v>
      </c>
      <c r="J723" t="s">
        <v>19</v>
      </c>
      <c r="K723" t="s">
        <v>11</v>
      </c>
    </row>
    <row r="724" spans="1:11" x14ac:dyDescent="0.25">
      <c r="A724" t="str">
        <f t="shared" si="48"/>
        <v>311</v>
      </c>
      <c r="B724" t="str">
        <f>"20.01"</f>
        <v>20.01</v>
      </c>
      <c r="C724" t="s">
        <v>945</v>
      </c>
      <c r="D724" t="str">
        <f t="shared" si="46"/>
        <v>2</v>
      </c>
      <c r="E724">
        <v>2174</v>
      </c>
      <c r="F724">
        <v>2004</v>
      </c>
      <c r="G724" t="s">
        <v>506</v>
      </c>
      <c r="H724" t="s">
        <v>11</v>
      </c>
      <c r="I724">
        <v>1</v>
      </c>
      <c r="J724" t="s">
        <v>19</v>
      </c>
      <c r="K724" t="s">
        <v>11</v>
      </c>
    </row>
    <row r="725" spans="1:11" x14ac:dyDescent="0.25">
      <c r="A725" t="str">
        <f t="shared" si="48"/>
        <v>311</v>
      </c>
      <c r="B725" t="str">
        <f>"21"</f>
        <v>21</v>
      </c>
      <c r="C725" t="s">
        <v>946</v>
      </c>
      <c r="D725" t="str">
        <f t="shared" si="46"/>
        <v>2</v>
      </c>
      <c r="E725">
        <v>1423</v>
      </c>
      <c r="F725">
        <v>1923</v>
      </c>
      <c r="G725" t="s">
        <v>123</v>
      </c>
      <c r="H725" t="s">
        <v>11</v>
      </c>
      <c r="I725">
        <v>1</v>
      </c>
      <c r="J725" t="s">
        <v>19</v>
      </c>
      <c r="K725" t="s">
        <v>11</v>
      </c>
    </row>
    <row r="726" spans="1:11" x14ac:dyDescent="0.25">
      <c r="A726" t="str">
        <f t="shared" si="48"/>
        <v>311</v>
      </c>
      <c r="B726" t="str">
        <f>"22"</f>
        <v>22</v>
      </c>
      <c r="C726" t="s">
        <v>947</v>
      </c>
      <c r="D726" t="str">
        <f t="shared" si="46"/>
        <v>2</v>
      </c>
      <c r="E726">
        <v>1152</v>
      </c>
      <c r="F726">
        <v>1924</v>
      </c>
      <c r="G726" t="s">
        <v>21</v>
      </c>
      <c r="H726" t="s">
        <v>11</v>
      </c>
      <c r="I726">
        <v>1</v>
      </c>
      <c r="J726" t="s">
        <v>19</v>
      </c>
      <c r="K726" t="s">
        <v>11</v>
      </c>
    </row>
    <row r="727" spans="1:11" x14ac:dyDescent="0.25">
      <c r="A727" t="str">
        <f t="shared" si="48"/>
        <v>311</v>
      </c>
      <c r="B727" t="str">
        <f>"23"</f>
        <v>23</v>
      </c>
      <c r="C727" t="s">
        <v>948</v>
      </c>
      <c r="D727" t="str">
        <f t="shared" si="46"/>
        <v>2</v>
      </c>
      <c r="E727">
        <v>2130</v>
      </c>
      <c r="F727">
        <v>1924</v>
      </c>
      <c r="G727" t="s">
        <v>949</v>
      </c>
      <c r="H727" t="s">
        <v>11</v>
      </c>
      <c r="I727">
        <v>3</v>
      </c>
      <c r="J727" t="s">
        <v>19</v>
      </c>
      <c r="K727" t="s">
        <v>11</v>
      </c>
    </row>
    <row r="728" spans="1:11" x14ac:dyDescent="0.25">
      <c r="A728" t="str">
        <f t="shared" si="48"/>
        <v>311</v>
      </c>
      <c r="B728" t="str">
        <f>"24"</f>
        <v>24</v>
      </c>
      <c r="C728" t="s">
        <v>950</v>
      </c>
      <c r="D728" t="str">
        <f t="shared" si="46"/>
        <v>2</v>
      </c>
      <c r="E728">
        <v>1629</v>
      </c>
      <c r="F728">
        <v>1931</v>
      </c>
      <c r="G728" t="s">
        <v>25</v>
      </c>
      <c r="H728" t="s">
        <v>11</v>
      </c>
      <c r="I728">
        <v>2</v>
      </c>
      <c r="J728" t="s">
        <v>19</v>
      </c>
      <c r="K728" t="s">
        <v>11</v>
      </c>
    </row>
    <row r="729" spans="1:11" x14ac:dyDescent="0.25">
      <c r="A729" t="str">
        <f t="shared" si="48"/>
        <v>311</v>
      </c>
      <c r="B729" t="str">
        <f>"25"</f>
        <v>25</v>
      </c>
      <c r="C729" t="s">
        <v>951</v>
      </c>
      <c r="D729" t="str">
        <f t="shared" si="46"/>
        <v>2</v>
      </c>
      <c r="E729">
        <v>1213</v>
      </c>
      <c r="F729">
        <v>1930</v>
      </c>
      <c r="G729" t="s">
        <v>25</v>
      </c>
      <c r="H729" t="s">
        <v>11</v>
      </c>
      <c r="I729">
        <v>1</v>
      </c>
      <c r="J729" t="s">
        <v>19</v>
      </c>
      <c r="K729" t="s">
        <v>11</v>
      </c>
    </row>
    <row r="730" spans="1:11" x14ac:dyDescent="0.25">
      <c r="A730" t="str">
        <f t="shared" si="48"/>
        <v>311</v>
      </c>
      <c r="B730" t="str">
        <f>"26"</f>
        <v>26</v>
      </c>
      <c r="C730" t="s">
        <v>952</v>
      </c>
      <c r="D730" t="str">
        <f t="shared" si="46"/>
        <v>2</v>
      </c>
      <c r="E730">
        <v>1420</v>
      </c>
      <c r="F730">
        <v>1957</v>
      </c>
      <c r="G730" t="s">
        <v>25</v>
      </c>
      <c r="H730" t="s">
        <v>11</v>
      </c>
      <c r="I730">
        <v>1</v>
      </c>
      <c r="J730" t="s">
        <v>19</v>
      </c>
      <c r="K730" t="s">
        <v>11</v>
      </c>
    </row>
    <row r="731" spans="1:11" x14ac:dyDescent="0.25">
      <c r="A731" t="str">
        <f t="shared" si="48"/>
        <v>311</v>
      </c>
      <c r="B731" t="str">
        <f>"27"</f>
        <v>27</v>
      </c>
      <c r="C731" t="s">
        <v>953</v>
      </c>
      <c r="D731" t="str">
        <f t="shared" si="46"/>
        <v>2</v>
      </c>
      <c r="E731">
        <v>880</v>
      </c>
      <c r="F731">
        <v>1957</v>
      </c>
      <c r="G731" t="s">
        <v>25</v>
      </c>
      <c r="H731" t="s">
        <v>11</v>
      </c>
      <c r="I731">
        <v>1</v>
      </c>
      <c r="J731" t="s">
        <v>19</v>
      </c>
      <c r="K731" t="s">
        <v>11</v>
      </c>
    </row>
    <row r="732" spans="1:11" x14ac:dyDescent="0.25">
      <c r="A732" t="str">
        <f t="shared" si="48"/>
        <v>311</v>
      </c>
      <c r="B732" t="str">
        <f>"28"</f>
        <v>28</v>
      </c>
      <c r="C732" t="s">
        <v>954</v>
      </c>
      <c r="D732" t="str">
        <f t="shared" si="46"/>
        <v>2</v>
      </c>
      <c r="E732">
        <v>864</v>
      </c>
      <c r="F732">
        <v>1947</v>
      </c>
      <c r="G732" t="s">
        <v>955</v>
      </c>
      <c r="H732" t="s">
        <v>11</v>
      </c>
      <c r="I732">
        <v>1</v>
      </c>
      <c r="J732" t="s">
        <v>19</v>
      </c>
      <c r="K732" t="s">
        <v>11</v>
      </c>
    </row>
    <row r="733" spans="1:11" x14ac:dyDescent="0.25">
      <c r="A733" t="str">
        <f t="shared" si="48"/>
        <v>311</v>
      </c>
      <c r="B733" t="str">
        <f>"29"</f>
        <v>29</v>
      </c>
      <c r="C733" t="s">
        <v>956</v>
      </c>
      <c r="D733" t="str">
        <f t="shared" si="46"/>
        <v>2</v>
      </c>
      <c r="E733">
        <v>1113</v>
      </c>
      <c r="F733">
        <v>1946</v>
      </c>
      <c r="G733" t="s">
        <v>957</v>
      </c>
      <c r="H733" t="s">
        <v>11</v>
      </c>
      <c r="I733">
        <v>1</v>
      </c>
      <c r="J733" t="s">
        <v>19</v>
      </c>
      <c r="K733" t="s">
        <v>11</v>
      </c>
    </row>
    <row r="734" spans="1:11" x14ac:dyDescent="0.25">
      <c r="A734" t="str">
        <f t="shared" si="48"/>
        <v>311</v>
      </c>
      <c r="B734" t="str">
        <f>"30"</f>
        <v>30</v>
      </c>
      <c r="C734" t="s">
        <v>958</v>
      </c>
      <c r="D734" t="str">
        <f t="shared" si="46"/>
        <v>2</v>
      </c>
      <c r="E734">
        <v>1480</v>
      </c>
      <c r="F734">
        <v>1941</v>
      </c>
      <c r="G734" t="s">
        <v>29</v>
      </c>
      <c r="H734" t="s">
        <v>11</v>
      </c>
      <c r="I734">
        <v>1</v>
      </c>
      <c r="J734" t="s">
        <v>19</v>
      </c>
      <c r="K734" t="s">
        <v>11</v>
      </c>
    </row>
    <row r="735" spans="1:11" x14ac:dyDescent="0.25">
      <c r="A735" t="str">
        <f t="shared" si="48"/>
        <v>311</v>
      </c>
      <c r="B735" t="str">
        <f>"31"</f>
        <v>31</v>
      </c>
      <c r="C735" t="s">
        <v>959</v>
      </c>
      <c r="D735" t="str">
        <f t="shared" ref="D735:D798" si="49">"2"</f>
        <v>2</v>
      </c>
      <c r="E735">
        <v>2021</v>
      </c>
      <c r="F735">
        <v>2004</v>
      </c>
      <c r="G735" t="s">
        <v>960</v>
      </c>
      <c r="H735" t="s">
        <v>11</v>
      </c>
      <c r="I735">
        <v>1</v>
      </c>
      <c r="J735" t="s">
        <v>19</v>
      </c>
      <c r="K735" t="s">
        <v>11</v>
      </c>
    </row>
    <row r="736" spans="1:11" x14ac:dyDescent="0.25">
      <c r="A736" t="str">
        <f t="shared" si="48"/>
        <v>311</v>
      </c>
      <c r="B736" t="str">
        <f>"32"</f>
        <v>32</v>
      </c>
      <c r="C736" t="s">
        <v>961</v>
      </c>
      <c r="D736" t="str">
        <f t="shared" si="49"/>
        <v>2</v>
      </c>
      <c r="E736">
        <v>3784</v>
      </c>
      <c r="F736">
        <v>1985</v>
      </c>
      <c r="G736" t="s">
        <v>962</v>
      </c>
      <c r="H736" t="s">
        <v>11</v>
      </c>
      <c r="I736">
        <v>2</v>
      </c>
      <c r="J736" t="s">
        <v>19</v>
      </c>
      <c r="K736" t="s">
        <v>11</v>
      </c>
    </row>
    <row r="737" spans="1:11" x14ac:dyDescent="0.25">
      <c r="A737" t="str">
        <f t="shared" si="48"/>
        <v>311</v>
      </c>
      <c r="B737" t="str">
        <f>"34"</f>
        <v>34</v>
      </c>
      <c r="C737" t="s">
        <v>965</v>
      </c>
      <c r="D737" t="str">
        <f t="shared" si="49"/>
        <v>2</v>
      </c>
      <c r="E737">
        <v>2652</v>
      </c>
      <c r="F737">
        <v>1920</v>
      </c>
      <c r="G737" t="s">
        <v>928</v>
      </c>
      <c r="H737" t="s">
        <v>11</v>
      </c>
      <c r="I737">
        <v>3</v>
      </c>
      <c r="J737" t="s">
        <v>438</v>
      </c>
      <c r="K737" t="s">
        <v>11</v>
      </c>
    </row>
    <row r="738" spans="1:11" x14ac:dyDescent="0.25">
      <c r="A738" t="str">
        <f t="shared" si="48"/>
        <v>311</v>
      </c>
      <c r="B738" t="str">
        <f>"35"</f>
        <v>35</v>
      </c>
      <c r="C738" t="s">
        <v>966</v>
      </c>
      <c r="D738" t="str">
        <f t="shared" si="49"/>
        <v>2</v>
      </c>
      <c r="E738">
        <v>3184</v>
      </c>
      <c r="F738">
        <v>1900</v>
      </c>
      <c r="G738" t="s">
        <v>666</v>
      </c>
      <c r="H738" t="s">
        <v>11</v>
      </c>
      <c r="I738">
        <v>4</v>
      </c>
      <c r="J738" t="s">
        <v>438</v>
      </c>
      <c r="K738" t="s">
        <v>11</v>
      </c>
    </row>
    <row r="739" spans="1:11" x14ac:dyDescent="0.25">
      <c r="A739" t="str">
        <f t="shared" ref="A739:A745" si="50">"312"</f>
        <v>312</v>
      </c>
      <c r="B739" t="str">
        <f>"2"</f>
        <v>2</v>
      </c>
      <c r="C739" t="s">
        <v>969</v>
      </c>
      <c r="D739" t="str">
        <f t="shared" si="49"/>
        <v>2</v>
      </c>
      <c r="E739">
        <v>1741</v>
      </c>
      <c r="F739">
        <v>1920</v>
      </c>
      <c r="G739" t="s">
        <v>510</v>
      </c>
      <c r="H739" t="s">
        <v>11</v>
      </c>
      <c r="I739">
        <v>1</v>
      </c>
      <c r="J739" t="s">
        <v>19</v>
      </c>
      <c r="K739" t="s">
        <v>11</v>
      </c>
    </row>
    <row r="740" spans="1:11" x14ac:dyDescent="0.25">
      <c r="A740" t="str">
        <f t="shared" si="50"/>
        <v>312</v>
      </c>
      <c r="B740" t="str">
        <f>"3"</f>
        <v>3</v>
      </c>
      <c r="C740" t="s">
        <v>970</v>
      </c>
      <c r="D740" t="str">
        <f t="shared" si="49"/>
        <v>2</v>
      </c>
      <c r="E740">
        <v>1176</v>
      </c>
      <c r="F740">
        <v>1958</v>
      </c>
      <c r="G740" t="s">
        <v>21</v>
      </c>
      <c r="H740" t="s">
        <v>11</v>
      </c>
      <c r="I740">
        <v>1</v>
      </c>
      <c r="J740" t="s">
        <v>19</v>
      </c>
      <c r="K740" t="s">
        <v>11</v>
      </c>
    </row>
    <row r="741" spans="1:11" x14ac:dyDescent="0.25">
      <c r="A741" t="str">
        <f t="shared" si="50"/>
        <v>312</v>
      </c>
      <c r="B741" t="str">
        <f>"4"</f>
        <v>4</v>
      </c>
      <c r="C741" t="s">
        <v>971</v>
      </c>
      <c r="D741" t="str">
        <f t="shared" si="49"/>
        <v>2</v>
      </c>
      <c r="E741">
        <v>2046</v>
      </c>
      <c r="F741">
        <v>1955</v>
      </c>
      <c r="G741" t="s">
        <v>49</v>
      </c>
      <c r="H741" t="s">
        <v>11</v>
      </c>
      <c r="I741">
        <v>1</v>
      </c>
      <c r="J741" t="s">
        <v>19</v>
      </c>
      <c r="K741" t="s">
        <v>11</v>
      </c>
    </row>
    <row r="742" spans="1:11" x14ac:dyDescent="0.25">
      <c r="A742" t="str">
        <f t="shared" si="50"/>
        <v>312</v>
      </c>
      <c r="B742" t="str">
        <f>"5"</f>
        <v>5</v>
      </c>
      <c r="C742" t="s">
        <v>972</v>
      </c>
      <c r="D742" t="str">
        <f t="shared" si="49"/>
        <v>2</v>
      </c>
      <c r="E742">
        <v>1075</v>
      </c>
      <c r="F742">
        <v>1957</v>
      </c>
      <c r="G742" t="s">
        <v>21</v>
      </c>
      <c r="H742" t="s">
        <v>11</v>
      </c>
      <c r="I742">
        <v>1</v>
      </c>
      <c r="J742" t="s">
        <v>19</v>
      </c>
      <c r="K742" t="s">
        <v>11</v>
      </c>
    </row>
    <row r="743" spans="1:11" x14ac:dyDescent="0.25">
      <c r="A743" t="str">
        <f t="shared" si="50"/>
        <v>312</v>
      </c>
      <c r="B743" t="str">
        <f>"6"</f>
        <v>6</v>
      </c>
      <c r="C743" t="s">
        <v>973</v>
      </c>
      <c r="D743" t="str">
        <f t="shared" si="49"/>
        <v>2</v>
      </c>
      <c r="E743">
        <v>1742</v>
      </c>
      <c r="F743">
        <v>1953</v>
      </c>
      <c r="G743" t="s">
        <v>35</v>
      </c>
      <c r="H743" t="s">
        <v>11</v>
      </c>
      <c r="I743">
        <v>1</v>
      </c>
      <c r="J743" t="s">
        <v>19</v>
      </c>
      <c r="K743" t="s">
        <v>11</v>
      </c>
    </row>
    <row r="744" spans="1:11" x14ac:dyDescent="0.25">
      <c r="A744" t="str">
        <f t="shared" si="50"/>
        <v>312</v>
      </c>
      <c r="B744" t="str">
        <f>"7"</f>
        <v>7</v>
      </c>
      <c r="C744" t="s">
        <v>974</v>
      </c>
      <c r="D744" t="str">
        <f t="shared" si="49"/>
        <v>2</v>
      </c>
      <c r="E744">
        <v>924</v>
      </c>
      <c r="F744">
        <v>1952</v>
      </c>
      <c r="G744" t="s">
        <v>86</v>
      </c>
      <c r="H744" t="s">
        <v>11</v>
      </c>
      <c r="I744">
        <v>1</v>
      </c>
      <c r="J744" t="s">
        <v>19</v>
      </c>
      <c r="K744" t="s">
        <v>11</v>
      </c>
    </row>
    <row r="745" spans="1:11" x14ac:dyDescent="0.25">
      <c r="A745" t="str">
        <f t="shared" si="50"/>
        <v>312</v>
      </c>
      <c r="B745" t="str">
        <f>"8"</f>
        <v>8</v>
      </c>
      <c r="C745" t="s">
        <v>975</v>
      </c>
      <c r="D745" t="str">
        <f t="shared" si="49"/>
        <v>2</v>
      </c>
      <c r="E745">
        <v>1543</v>
      </c>
      <c r="F745">
        <v>1952</v>
      </c>
      <c r="G745" t="s">
        <v>25</v>
      </c>
      <c r="H745" t="s">
        <v>11</v>
      </c>
      <c r="I745">
        <v>1</v>
      </c>
      <c r="J745" t="s">
        <v>19</v>
      </c>
      <c r="K745" t="s">
        <v>11</v>
      </c>
    </row>
    <row r="746" spans="1:11" x14ac:dyDescent="0.25">
      <c r="A746" t="str">
        <f>"314"</f>
        <v>314</v>
      </c>
      <c r="B746" t="str">
        <f>"4"</f>
        <v>4</v>
      </c>
      <c r="C746" t="s">
        <v>990</v>
      </c>
      <c r="D746" t="str">
        <f t="shared" si="49"/>
        <v>2</v>
      </c>
      <c r="E746">
        <v>2333</v>
      </c>
      <c r="F746">
        <v>1900</v>
      </c>
      <c r="G746" t="s">
        <v>484</v>
      </c>
      <c r="H746" t="s">
        <v>11</v>
      </c>
      <c r="I746">
        <v>2</v>
      </c>
      <c r="J746" t="s">
        <v>438</v>
      </c>
      <c r="K746" t="s">
        <v>11</v>
      </c>
    </row>
    <row r="747" spans="1:11" x14ac:dyDescent="0.25">
      <c r="A747" t="str">
        <f>"314"</f>
        <v>314</v>
      </c>
      <c r="B747" t="str">
        <f>"5"</f>
        <v>5</v>
      </c>
      <c r="C747" t="s">
        <v>991</v>
      </c>
      <c r="D747" t="str">
        <f t="shared" si="49"/>
        <v>2</v>
      </c>
      <c r="E747">
        <v>2400</v>
      </c>
      <c r="F747">
        <v>1910</v>
      </c>
      <c r="G747" t="s">
        <v>312</v>
      </c>
      <c r="H747" t="s">
        <v>11</v>
      </c>
      <c r="I747">
        <v>2</v>
      </c>
      <c r="J747" t="s">
        <v>438</v>
      </c>
      <c r="K747" t="s">
        <v>11</v>
      </c>
    </row>
    <row r="748" spans="1:11" x14ac:dyDescent="0.25">
      <c r="A748" t="str">
        <f t="shared" ref="A748:A779" si="51">"401"</f>
        <v>401</v>
      </c>
      <c r="B748" t="str">
        <f>"1"</f>
        <v>1</v>
      </c>
      <c r="C748" t="s">
        <v>1001</v>
      </c>
      <c r="D748" t="str">
        <f t="shared" si="49"/>
        <v>2</v>
      </c>
      <c r="E748">
        <v>0</v>
      </c>
      <c r="F748">
        <v>0</v>
      </c>
      <c r="G748" t="s">
        <v>1002</v>
      </c>
      <c r="H748" t="s">
        <v>11</v>
      </c>
      <c r="I748">
        <v>0</v>
      </c>
      <c r="J748" t="s">
        <v>14</v>
      </c>
      <c r="K748" t="s">
        <v>11</v>
      </c>
    </row>
    <row r="749" spans="1:11" x14ac:dyDescent="0.25">
      <c r="A749" t="str">
        <f t="shared" si="51"/>
        <v>401</v>
      </c>
      <c r="B749" t="str">
        <f>"1.01"</f>
        <v>1.01</v>
      </c>
      <c r="C749" t="s">
        <v>1003</v>
      </c>
      <c r="D749" t="str">
        <f t="shared" si="49"/>
        <v>2</v>
      </c>
      <c r="E749">
        <v>876</v>
      </c>
      <c r="F749">
        <v>1948</v>
      </c>
      <c r="G749" t="s">
        <v>1004</v>
      </c>
      <c r="H749" t="s">
        <v>11</v>
      </c>
      <c r="I749">
        <v>1</v>
      </c>
      <c r="J749" t="s">
        <v>14</v>
      </c>
      <c r="K749" t="s">
        <v>11</v>
      </c>
    </row>
    <row r="750" spans="1:11" x14ac:dyDescent="0.25">
      <c r="A750" t="str">
        <f t="shared" si="51"/>
        <v>401</v>
      </c>
      <c r="B750" t="str">
        <f>"1.02"</f>
        <v>1.02</v>
      </c>
      <c r="C750" t="s">
        <v>1005</v>
      </c>
      <c r="D750" t="str">
        <f t="shared" si="49"/>
        <v>2</v>
      </c>
      <c r="E750">
        <v>915</v>
      </c>
      <c r="F750">
        <v>1948</v>
      </c>
      <c r="G750" t="s">
        <v>1006</v>
      </c>
      <c r="H750" t="s">
        <v>11</v>
      </c>
      <c r="I750">
        <v>1</v>
      </c>
      <c r="J750" t="s">
        <v>14</v>
      </c>
      <c r="K750" t="s">
        <v>11</v>
      </c>
    </row>
    <row r="751" spans="1:11" x14ac:dyDescent="0.25">
      <c r="A751" t="str">
        <f t="shared" si="51"/>
        <v>401</v>
      </c>
      <c r="B751" t="str">
        <f>"1.03"</f>
        <v>1.03</v>
      </c>
      <c r="C751" t="s">
        <v>1007</v>
      </c>
      <c r="D751" t="str">
        <f t="shared" si="49"/>
        <v>2</v>
      </c>
      <c r="E751">
        <v>915</v>
      </c>
      <c r="F751">
        <v>1948</v>
      </c>
      <c r="G751" t="s">
        <v>1008</v>
      </c>
      <c r="H751" t="s">
        <v>11</v>
      </c>
      <c r="I751">
        <v>1</v>
      </c>
      <c r="J751" t="s">
        <v>14</v>
      </c>
      <c r="K751" t="s">
        <v>11</v>
      </c>
    </row>
    <row r="752" spans="1:11" x14ac:dyDescent="0.25">
      <c r="A752" t="str">
        <f t="shared" si="51"/>
        <v>401</v>
      </c>
      <c r="B752" t="str">
        <f>"1.04"</f>
        <v>1.04</v>
      </c>
      <c r="C752" t="s">
        <v>1009</v>
      </c>
      <c r="D752" t="str">
        <f t="shared" si="49"/>
        <v>2</v>
      </c>
      <c r="E752">
        <v>876</v>
      </c>
      <c r="F752">
        <v>1948</v>
      </c>
      <c r="G752" t="s">
        <v>1010</v>
      </c>
      <c r="H752" t="s">
        <v>11</v>
      </c>
      <c r="I752">
        <v>1</v>
      </c>
      <c r="J752" t="s">
        <v>14</v>
      </c>
      <c r="K752" t="s">
        <v>11</v>
      </c>
    </row>
    <row r="753" spans="1:11" x14ac:dyDescent="0.25">
      <c r="A753" t="str">
        <f t="shared" si="51"/>
        <v>401</v>
      </c>
      <c r="B753" t="str">
        <f>"1.05"</f>
        <v>1.05</v>
      </c>
      <c r="C753" t="s">
        <v>1011</v>
      </c>
      <c r="D753" t="str">
        <f t="shared" si="49"/>
        <v>2</v>
      </c>
      <c r="E753">
        <v>736</v>
      </c>
      <c r="F753">
        <v>1948</v>
      </c>
      <c r="G753" t="s">
        <v>1012</v>
      </c>
      <c r="H753" t="s">
        <v>11</v>
      </c>
      <c r="I753">
        <v>1</v>
      </c>
      <c r="J753" t="s">
        <v>14</v>
      </c>
      <c r="K753" t="s">
        <v>11</v>
      </c>
    </row>
    <row r="754" spans="1:11" x14ac:dyDescent="0.25">
      <c r="A754" t="str">
        <f t="shared" si="51"/>
        <v>401</v>
      </c>
      <c r="B754" t="str">
        <f>"1.06"</f>
        <v>1.06</v>
      </c>
      <c r="C754" t="s">
        <v>1013</v>
      </c>
      <c r="D754" t="str">
        <f t="shared" si="49"/>
        <v>2</v>
      </c>
      <c r="E754">
        <v>915</v>
      </c>
      <c r="F754">
        <v>1948</v>
      </c>
      <c r="G754" t="s">
        <v>1014</v>
      </c>
      <c r="H754" t="s">
        <v>11</v>
      </c>
      <c r="I754">
        <v>1</v>
      </c>
      <c r="J754" t="s">
        <v>14</v>
      </c>
      <c r="K754" t="s">
        <v>11</v>
      </c>
    </row>
    <row r="755" spans="1:11" x14ac:dyDescent="0.25">
      <c r="A755" t="str">
        <f t="shared" si="51"/>
        <v>401</v>
      </c>
      <c r="B755" t="str">
        <f>"1.07"</f>
        <v>1.07</v>
      </c>
      <c r="C755" t="s">
        <v>1015</v>
      </c>
      <c r="D755" t="str">
        <f t="shared" si="49"/>
        <v>2</v>
      </c>
      <c r="E755">
        <v>915</v>
      </c>
      <c r="F755">
        <v>1948</v>
      </c>
      <c r="G755" t="s">
        <v>1016</v>
      </c>
      <c r="H755" t="s">
        <v>11</v>
      </c>
      <c r="I755">
        <v>1</v>
      </c>
      <c r="J755" t="s">
        <v>14</v>
      </c>
      <c r="K755" t="s">
        <v>11</v>
      </c>
    </row>
    <row r="756" spans="1:11" x14ac:dyDescent="0.25">
      <c r="A756" t="str">
        <f t="shared" si="51"/>
        <v>401</v>
      </c>
      <c r="B756" t="str">
        <f>"1.08"</f>
        <v>1.08</v>
      </c>
      <c r="C756" t="s">
        <v>1017</v>
      </c>
      <c r="D756" t="str">
        <f t="shared" si="49"/>
        <v>2</v>
      </c>
      <c r="E756">
        <v>1016</v>
      </c>
      <c r="F756">
        <v>1948</v>
      </c>
      <c r="G756" t="s">
        <v>1018</v>
      </c>
      <c r="H756" t="s">
        <v>11</v>
      </c>
      <c r="I756">
        <v>1</v>
      </c>
      <c r="J756" t="s">
        <v>14</v>
      </c>
      <c r="K756" t="s">
        <v>11</v>
      </c>
    </row>
    <row r="757" spans="1:11" x14ac:dyDescent="0.25">
      <c r="A757" t="str">
        <f t="shared" si="51"/>
        <v>401</v>
      </c>
      <c r="B757" t="str">
        <f>"1.09"</f>
        <v>1.09</v>
      </c>
      <c r="C757" t="s">
        <v>1019</v>
      </c>
      <c r="D757" t="str">
        <f t="shared" si="49"/>
        <v>2</v>
      </c>
      <c r="E757">
        <v>876</v>
      </c>
      <c r="F757">
        <v>1948</v>
      </c>
      <c r="G757" t="s">
        <v>1020</v>
      </c>
      <c r="H757" t="s">
        <v>11</v>
      </c>
      <c r="I757">
        <v>1</v>
      </c>
      <c r="J757" t="s">
        <v>14</v>
      </c>
      <c r="K757" t="s">
        <v>11</v>
      </c>
    </row>
    <row r="758" spans="1:11" x14ac:dyDescent="0.25">
      <c r="A758" t="str">
        <f t="shared" si="51"/>
        <v>401</v>
      </c>
      <c r="B758" t="str">
        <f>"1.10"</f>
        <v>1.10</v>
      </c>
      <c r="C758" t="s">
        <v>1021</v>
      </c>
      <c r="D758" t="str">
        <f t="shared" si="49"/>
        <v>2</v>
      </c>
      <c r="E758">
        <v>915</v>
      </c>
      <c r="F758">
        <v>1948</v>
      </c>
      <c r="G758" t="s">
        <v>1022</v>
      </c>
      <c r="H758" t="s">
        <v>11</v>
      </c>
      <c r="I758">
        <v>1</v>
      </c>
      <c r="J758" t="s">
        <v>14</v>
      </c>
      <c r="K758" t="s">
        <v>11</v>
      </c>
    </row>
    <row r="759" spans="1:11" x14ac:dyDescent="0.25">
      <c r="A759" t="str">
        <f t="shared" si="51"/>
        <v>401</v>
      </c>
      <c r="B759" t="str">
        <f>"1.11"</f>
        <v>1.11</v>
      </c>
      <c r="C759" t="s">
        <v>1023</v>
      </c>
      <c r="D759" t="str">
        <f t="shared" si="49"/>
        <v>2</v>
      </c>
      <c r="E759">
        <v>915</v>
      </c>
      <c r="F759">
        <v>1948</v>
      </c>
      <c r="G759" t="s">
        <v>1024</v>
      </c>
      <c r="H759" t="s">
        <v>11</v>
      </c>
      <c r="I759">
        <v>1</v>
      </c>
      <c r="J759" t="s">
        <v>14</v>
      </c>
      <c r="K759" t="s">
        <v>11</v>
      </c>
    </row>
    <row r="760" spans="1:11" x14ac:dyDescent="0.25">
      <c r="A760" t="str">
        <f t="shared" si="51"/>
        <v>401</v>
      </c>
      <c r="B760" t="str">
        <f>"1.12"</f>
        <v>1.12</v>
      </c>
      <c r="C760" t="s">
        <v>1025</v>
      </c>
      <c r="D760" t="str">
        <f t="shared" si="49"/>
        <v>2</v>
      </c>
      <c r="E760">
        <v>876</v>
      </c>
      <c r="F760">
        <v>1948</v>
      </c>
      <c r="G760" t="s">
        <v>1026</v>
      </c>
      <c r="H760" t="s">
        <v>11</v>
      </c>
      <c r="I760">
        <v>1</v>
      </c>
      <c r="J760" t="s">
        <v>14</v>
      </c>
      <c r="K760" t="s">
        <v>11</v>
      </c>
    </row>
    <row r="761" spans="1:11" x14ac:dyDescent="0.25">
      <c r="A761" t="str">
        <f t="shared" si="51"/>
        <v>401</v>
      </c>
      <c r="B761" t="str">
        <f>"1.13"</f>
        <v>1.13</v>
      </c>
      <c r="C761" t="s">
        <v>1027</v>
      </c>
      <c r="D761" t="str">
        <f t="shared" si="49"/>
        <v>2</v>
      </c>
      <c r="E761">
        <v>876</v>
      </c>
      <c r="F761">
        <v>1948</v>
      </c>
      <c r="G761" t="s">
        <v>1028</v>
      </c>
      <c r="H761" t="s">
        <v>11</v>
      </c>
      <c r="I761">
        <v>1</v>
      </c>
      <c r="J761" t="s">
        <v>14</v>
      </c>
      <c r="K761" t="s">
        <v>11</v>
      </c>
    </row>
    <row r="762" spans="1:11" x14ac:dyDescent="0.25">
      <c r="A762" t="str">
        <f t="shared" si="51"/>
        <v>401</v>
      </c>
      <c r="B762" t="str">
        <f>"1.14"</f>
        <v>1.14</v>
      </c>
      <c r="C762" t="s">
        <v>1029</v>
      </c>
      <c r="D762" t="str">
        <f t="shared" si="49"/>
        <v>2</v>
      </c>
      <c r="E762">
        <v>915</v>
      </c>
      <c r="F762">
        <v>1948</v>
      </c>
      <c r="G762" t="s">
        <v>1030</v>
      </c>
      <c r="H762" t="s">
        <v>11</v>
      </c>
      <c r="I762">
        <v>1</v>
      </c>
      <c r="J762" t="s">
        <v>14</v>
      </c>
      <c r="K762" t="s">
        <v>11</v>
      </c>
    </row>
    <row r="763" spans="1:11" x14ac:dyDescent="0.25">
      <c r="A763" t="str">
        <f t="shared" si="51"/>
        <v>401</v>
      </c>
      <c r="B763" t="str">
        <f>"1.15"</f>
        <v>1.15</v>
      </c>
      <c r="C763" t="s">
        <v>1031</v>
      </c>
      <c r="D763" t="str">
        <f t="shared" si="49"/>
        <v>2</v>
      </c>
      <c r="E763">
        <v>915</v>
      </c>
      <c r="F763">
        <v>1948</v>
      </c>
      <c r="G763" t="s">
        <v>1032</v>
      </c>
      <c r="H763" t="s">
        <v>11</v>
      </c>
      <c r="I763">
        <v>1</v>
      </c>
      <c r="J763" t="s">
        <v>14</v>
      </c>
      <c r="K763" t="s">
        <v>11</v>
      </c>
    </row>
    <row r="764" spans="1:11" x14ac:dyDescent="0.25">
      <c r="A764" t="str">
        <f t="shared" si="51"/>
        <v>401</v>
      </c>
      <c r="B764" t="str">
        <f>"1.16"</f>
        <v>1.16</v>
      </c>
      <c r="C764" t="s">
        <v>1033</v>
      </c>
      <c r="D764" t="str">
        <f t="shared" si="49"/>
        <v>2</v>
      </c>
      <c r="E764">
        <v>876</v>
      </c>
      <c r="F764">
        <v>1948</v>
      </c>
      <c r="G764" t="s">
        <v>1034</v>
      </c>
      <c r="H764" t="s">
        <v>11</v>
      </c>
      <c r="I764">
        <v>1</v>
      </c>
      <c r="J764" t="s">
        <v>14</v>
      </c>
      <c r="K764" t="s">
        <v>11</v>
      </c>
    </row>
    <row r="765" spans="1:11" x14ac:dyDescent="0.25">
      <c r="A765" t="str">
        <f t="shared" si="51"/>
        <v>401</v>
      </c>
      <c r="B765" t="str">
        <f>"2.01"</f>
        <v>2.01</v>
      </c>
      <c r="C765" t="s">
        <v>1037</v>
      </c>
      <c r="D765" t="str">
        <f t="shared" si="49"/>
        <v>2</v>
      </c>
      <c r="E765">
        <v>672</v>
      </c>
      <c r="F765">
        <v>1948</v>
      </c>
      <c r="G765" t="s">
        <v>1038</v>
      </c>
      <c r="H765" t="s">
        <v>11</v>
      </c>
      <c r="I765">
        <v>1</v>
      </c>
      <c r="J765" t="s">
        <v>14</v>
      </c>
      <c r="K765" t="s">
        <v>11</v>
      </c>
    </row>
    <row r="766" spans="1:11" x14ac:dyDescent="0.25">
      <c r="A766" t="str">
        <f t="shared" si="51"/>
        <v>401</v>
      </c>
      <c r="B766" t="str">
        <f>"2.02"</f>
        <v>2.02</v>
      </c>
      <c r="C766" t="s">
        <v>1039</v>
      </c>
      <c r="D766" t="str">
        <f t="shared" si="49"/>
        <v>2</v>
      </c>
      <c r="E766">
        <v>711</v>
      </c>
      <c r="F766">
        <v>1948</v>
      </c>
      <c r="G766" t="s">
        <v>1040</v>
      </c>
      <c r="H766" t="s">
        <v>11</v>
      </c>
      <c r="I766">
        <v>1</v>
      </c>
      <c r="J766" t="s">
        <v>14</v>
      </c>
      <c r="K766" t="s">
        <v>11</v>
      </c>
    </row>
    <row r="767" spans="1:11" x14ac:dyDescent="0.25">
      <c r="A767" t="str">
        <f t="shared" si="51"/>
        <v>401</v>
      </c>
      <c r="B767" t="str">
        <f>"2.03"</f>
        <v>2.03</v>
      </c>
      <c r="C767" t="s">
        <v>1041</v>
      </c>
      <c r="D767" t="str">
        <f t="shared" si="49"/>
        <v>2</v>
      </c>
      <c r="E767">
        <v>711</v>
      </c>
      <c r="F767">
        <v>1948</v>
      </c>
      <c r="G767" t="s">
        <v>1042</v>
      </c>
      <c r="H767" t="s">
        <v>11</v>
      </c>
      <c r="I767">
        <v>1</v>
      </c>
      <c r="J767" t="s">
        <v>14</v>
      </c>
      <c r="K767" t="s">
        <v>11</v>
      </c>
    </row>
    <row r="768" spans="1:11" x14ac:dyDescent="0.25">
      <c r="A768" t="str">
        <f t="shared" si="51"/>
        <v>401</v>
      </c>
      <c r="B768" t="str">
        <f>"2.04"</f>
        <v>2.04</v>
      </c>
      <c r="C768" t="s">
        <v>1043</v>
      </c>
      <c r="D768" t="str">
        <f t="shared" si="49"/>
        <v>2</v>
      </c>
      <c r="E768">
        <v>672</v>
      </c>
      <c r="F768">
        <v>1948</v>
      </c>
      <c r="G768" t="s">
        <v>1044</v>
      </c>
      <c r="H768" t="s">
        <v>11</v>
      </c>
      <c r="I768">
        <v>1</v>
      </c>
      <c r="J768" t="s">
        <v>14</v>
      </c>
      <c r="K768" t="s">
        <v>11</v>
      </c>
    </row>
    <row r="769" spans="1:11" x14ac:dyDescent="0.25">
      <c r="A769" t="str">
        <f t="shared" si="51"/>
        <v>401</v>
      </c>
      <c r="B769" t="str">
        <f>"2.05"</f>
        <v>2.05</v>
      </c>
      <c r="C769" t="s">
        <v>1045</v>
      </c>
      <c r="D769" t="str">
        <f t="shared" si="49"/>
        <v>2</v>
      </c>
      <c r="E769">
        <v>876</v>
      </c>
      <c r="F769">
        <v>1948</v>
      </c>
      <c r="G769" t="s">
        <v>1046</v>
      </c>
      <c r="H769" t="s">
        <v>11</v>
      </c>
      <c r="I769">
        <v>1</v>
      </c>
      <c r="J769" t="s">
        <v>14</v>
      </c>
      <c r="K769" t="s">
        <v>11</v>
      </c>
    </row>
    <row r="770" spans="1:11" x14ac:dyDescent="0.25">
      <c r="A770" t="str">
        <f t="shared" si="51"/>
        <v>401</v>
      </c>
      <c r="B770" t="str">
        <f>"2.06"</f>
        <v>2.06</v>
      </c>
      <c r="C770" t="s">
        <v>1047</v>
      </c>
      <c r="D770" t="str">
        <f t="shared" si="49"/>
        <v>2</v>
      </c>
      <c r="E770">
        <v>915</v>
      </c>
      <c r="F770">
        <v>1948</v>
      </c>
      <c r="G770" t="s">
        <v>1048</v>
      </c>
      <c r="H770" t="s">
        <v>11</v>
      </c>
      <c r="I770">
        <v>1</v>
      </c>
      <c r="J770" t="s">
        <v>14</v>
      </c>
      <c r="K770" t="s">
        <v>11</v>
      </c>
    </row>
    <row r="771" spans="1:11" x14ac:dyDescent="0.25">
      <c r="A771" t="str">
        <f t="shared" si="51"/>
        <v>401</v>
      </c>
      <c r="B771" t="str">
        <f>"2.07"</f>
        <v>2.07</v>
      </c>
      <c r="C771" t="s">
        <v>1049</v>
      </c>
      <c r="D771" t="str">
        <f t="shared" si="49"/>
        <v>2</v>
      </c>
      <c r="E771">
        <v>915</v>
      </c>
      <c r="F771">
        <v>1948</v>
      </c>
      <c r="G771" t="s">
        <v>1050</v>
      </c>
      <c r="H771" t="s">
        <v>11</v>
      </c>
      <c r="I771">
        <v>1</v>
      </c>
      <c r="J771" t="s">
        <v>14</v>
      </c>
      <c r="K771">
        <v>1</v>
      </c>
    </row>
    <row r="772" spans="1:11" x14ac:dyDescent="0.25">
      <c r="A772" t="str">
        <f t="shared" si="51"/>
        <v>401</v>
      </c>
      <c r="B772" t="str">
        <f>"2.08"</f>
        <v>2.08</v>
      </c>
      <c r="C772" t="s">
        <v>1051</v>
      </c>
      <c r="D772" t="str">
        <f t="shared" si="49"/>
        <v>2</v>
      </c>
      <c r="E772">
        <v>876</v>
      </c>
      <c r="F772">
        <v>1948</v>
      </c>
      <c r="G772" t="s">
        <v>1052</v>
      </c>
      <c r="H772" t="s">
        <v>11</v>
      </c>
      <c r="I772">
        <v>1</v>
      </c>
      <c r="J772" t="s">
        <v>14</v>
      </c>
      <c r="K772" t="s">
        <v>11</v>
      </c>
    </row>
    <row r="773" spans="1:11" x14ac:dyDescent="0.25">
      <c r="A773" t="str">
        <f t="shared" si="51"/>
        <v>401</v>
      </c>
      <c r="B773" t="str">
        <f>"2.09"</f>
        <v>2.09</v>
      </c>
      <c r="C773" t="s">
        <v>1053</v>
      </c>
      <c r="D773" t="str">
        <f t="shared" si="49"/>
        <v>2</v>
      </c>
      <c r="E773">
        <v>672</v>
      </c>
      <c r="F773">
        <v>1948</v>
      </c>
      <c r="G773" t="s">
        <v>1054</v>
      </c>
      <c r="H773" t="s">
        <v>11</v>
      </c>
      <c r="I773">
        <v>1</v>
      </c>
      <c r="J773" t="s">
        <v>14</v>
      </c>
      <c r="K773" t="s">
        <v>11</v>
      </c>
    </row>
    <row r="774" spans="1:11" x14ac:dyDescent="0.25">
      <c r="A774" t="str">
        <f t="shared" si="51"/>
        <v>401</v>
      </c>
      <c r="B774" t="str">
        <f>"2.10"</f>
        <v>2.10</v>
      </c>
      <c r="C774" t="s">
        <v>1055</v>
      </c>
      <c r="D774" t="str">
        <f t="shared" si="49"/>
        <v>2</v>
      </c>
      <c r="E774">
        <v>711</v>
      </c>
      <c r="F774">
        <v>1948</v>
      </c>
      <c r="G774" t="s">
        <v>1056</v>
      </c>
      <c r="H774" t="s">
        <v>11</v>
      </c>
      <c r="I774">
        <v>1</v>
      </c>
      <c r="J774" t="s">
        <v>14</v>
      </c>
      <c r="K774" t="s">
        <v>11</v>
      </c>
    </row>
    <row r="775" spans="1:11" x14ac:dyDescent="0.25">
      <c r="A775" t="str">
        <f t="shared" si="51"/>
        <v>401</v>
      </c>
      <c r="B775" t="str">
        <f>"2.11"</f>
        <v>2.11</v>
      </c>
      <c r="C775" t="s">
        <v>1057</v>
      </c>
      <c r="D775" t="str">
        <f t="shared" si="49"/>
        <v>2</v>
      </c>
      <c r="E775">
        <v>711</v>
      </c>
      <c r="F775">
        <v>1948</v>
      </c>
      <c r="G775" t="s">
        <v>1058</v>
      </c>
      <c r="H775" t="s">
        <v>11</v>
      </c>
      <c r="I775">
        <v>1</v>
      </c>
      <c r="J775" t="s">
        <v>14</v>
      </c>
      <c r="K775" t="s">
        <v>11</v>
      </c>
    </row>
    <row r="776" spans="1:11" x14ac:dyDescent="0.25">
      <c r="A776" t="str">
        <f t="shared" si="51"/>
        <v>401</v>
      </c>
      <c r="B776" t="str">
        <f>"2.12"</f>
        <v>2.12</v>
      </c>
      <c r="C776" t="s">
        <v>1059</v>
      </c>
      <c r="D776" t="str">
        <f t="shared" si="49"/>
        <v>2</v>
      </c>
      <c r="E776">
        <v>672</v>
      </c>
      <c r="F776">
        <v>1948</v>
      </c>
      <c r="G776" t="s">
        <v>1060</v>
      </c>
      <c r="H776" t="s">
        <v>11</v>
      </c>
      <c r="I776">
        <v>1</v>
      </c>
      <c r="J776" t="s">
        <v>14</v>
      </c>
      <c r="K776" t="s">
        <v>11</v>
      </c>
    </row>
    <row r="777" spans="1:11" x14ac:dyDescent="0.25">
      <c r="A777" t="str">
        <f t="shared" si="51"/>
        <v>401</v>
      </c>
      <c r="B777" t="str">
        <f>"2.13"</f>
        <v>2.13</v>
      </c>
      <c r="C777" t="s">
        <v>1061</v>
      </c>
      <c r="D777" t="str">
        <f t="shared" si="49"/>
        <v>2</v>
      </c>
      <c r="E777">
        <v>876</v>
      </c>
      <c r="F777">
        <v>1948</v>
      </c>
      <c r="G777" t="s">
        <v>1062</v>
      </c>
      <c r="H777" t="s">
        <v>11</v>
      </c>
      <c r="I777">
        <v>1</v>
      </c>
      <c r="J777" t="s">
        <v>14</v>
      </c>
      <c r="K777" t="s">
        <v>11</v>
      </c>
    </row>
    <row r="778" spans="1:11" x14ac:dyDescent="0.25">
      <c r="A778" t="str">
        <f t="shared" si="51"/>
        <v>401</v>
      </c>
      <c r="B778" t="str">
        <f>"2.14"</f>
        <v>2.14</v>
      </c>
      <c r="C778" t="s">
        <v>1063</v>
      </c>
      <c r="D778" t="str">
        <f t="shared" si="49"/>
        <v>2</v>
      </c>
      <c r="E778">
        <v>915</v>
      </c>
      <c r="F778">
        <v>1948</v>
      </c>
      <c r="G778" t="s">
        <v>1064</v>
      </c>
      <c r="H778" t="s">
        <v>11</v>
      </c>
      <c r="I778">
        <v>1</v>
      </c>
      <c r="J778" t="s">
        <v>14</v>
      </c>
      <c r="K778" t="s">
        <v>11</v>
      </c>
    </row>
    <row r="779" spans="1:11" x14ac:dyDescent="0.25">
      <c r="A779" t="str">
        <f t="shared" si="51"/>
        <v>401</v>
      </c>
      <c r="B779" t="str">
        <f>"2.15"</f>
        <v>2.15</v>
      </c>
      <c r="C779" t="s">
        <v>1065</v>
      </c>
      <c r="D779" t="str">
        <f t="shared" si="49"/>
        <v>2</v>
      </c>
      <c r="E779">
        <v>915</v>
      </c>
      <c r="F779">
        <v>1948</v>
      </c>
      <c r="G779" t="s">
        <v>1066</v>
      </c>
      <c r="H779" t="s">
        <v>11</v>
      </c>
      <c r="I779">
        <v>1</v>
      </c>
      <c r="J779" t="s">
        <v>14</v>
      </c>
      <c r="K779" t="s">
        <v>11</v>
      </c>
    </row>
    <row r="780" spans="1:11" x14ac:dyDescent="0.25">
      <c r="A780" t="str">
        <f t="shared" ref="A780:A811" si="52">"401"</f>
        <v>401</v>
      </c>
      <c r="B780" t="str">
        <f>"2.16"</f>
        <v>2.16</v>
      </c>
      <c r="C780" t="s">
        <v>1067</v>
      </c>
      <c r="D780" t="str">
        <f t="shared" si="49"/>
        <v>2</v>
      </c>
      <c r="E780">
        <v>876</v>
      </c>
      <c r="F780">
        <v>1948</v>
      </c>
      <c r="G780" t="s">
        <v>1068</v>
      </c>
      <c r="H780" t="s">
        <v>11</v>
      </c>
      <c r="I780">
        <v>1</v>
      </c>
      <c r="J780" t="s">
        <v>14</v>
      </c>
      <c r="K780" t="s">
        <v>11</v>
      </c>
    </row>
    <row r="781" spans="1:11" x14ac:dyDescent="0.25">
      <c r="A781" t="str">
        <f t="shared" si="52"/>
        <v>401</v>
      </c>
      <c r="B781" t="str">
        <f>"2.17"</f>
        <v>2.17</v>
      </c>
      <c r="C781" t="s">
        <v>1069</v>
      </c>
      <c r="D781" t="str">
        <f t="shared" si="49"/>
        <v>2</v>
      </c>
      <c r="E781">
        <v>672</v>
      </c>
      <c r="F781">
        <v>1948</v>
      </c>
      <c r="G781" t="s">
        <v>1070</v>
      </c>
      <c r="H781" t="s">
        <v>11</v>
      </c>
      <c r="I781">
        <v>1</v>
      </c>
      <c r="J781" t="s">
        <v>14</v>
      </c>
      <c r="K781" t="s">
        <v>11</v>
      </c>
    </row>
    <row r="782" spans="1:11" x14ac:dyDescent="0.25">
      <c r="A782" t="str">
        <f t="shared" si="52"/>
        <v>401</v>
      </c>
      <c r="B782" t="str">
        <f>"2.18"</f>
        <v>2.18</v>
      </c>
      <c r="C782" t="s">
        <v>1071</v>
      </c>
      <c r="D782" t="str">
        <f t="shared" si="49"/>
        <v>2</v>
      </c>
      <c r="E782">
        <v>711</v>
      </c>
      <c r="F782">
        <v>1948</v>
      </c>
      <c r="G782" t="s">
        <v>1072</v>
      </c>
      <c r="H782" t="s">
        <v>11</v>
      </c>
      <c r="I782">
        <v>1</v>
      </c>
      <c r="J782" t="s">
        <v>14</v>
      </c>
      <c r="K782" t="s">
        <v>11</v>
      </c>
    </row>
    <row r="783" spans="1:11" x14ac:dyDescent="0.25">
      <c r="A783" t="str">
        <f t="shared" si="52"/>
        <v>401</v>
      </c>
      <c r="B783" t="str">
        <f>"2.19"</f>
        <v>2.19</v>
      </c>
      <c r="C783" t="s">
        <v>1073</v>
      </c>
      <c r="D783" t="str">
        <f t="shared" si="49"/>
        <v>2</v>
      </c>
      <c r="E783">
        <v>711</v>
      </c>
      <c r="F783">
        <v>1948</v>
      </c>
      <c r="G783" t="s">
        <v>1074</v>
      </c>
      <c r="H783" t="s">
        <v>11</v>
      </c>
      <c r="I783">
        <v>1</v>
      </c>
      <c r="J783" t="s">
        <v>14</v>
      </c>
      <c r="K783" t="s">
        <v>11</v>
      </c>
    </row>
    <row r="784" spans="1:11" x14ac:dyDescent="0.25">
      <c r="A784" t="str">
        <f t="shared" si="52"/>
        <v>401</v>
      </c>
      <c r="B784" t="str">
        <f>"2.20"</f>
        <v>2.20</v>
      </c>
      <c r="C784" t="s">
        <v>1075</v>
      </c>
      <c r="D784" t="str">
        <f t="shared" si="49"/>
        <v>2</v>
      </c>
      <c r="E784">
        <v>672</v>
      </c>
      <c r="F784">
        <v>1948</v>
      </c>
      <c r="G784" t="s">
        <v>1076</v>
      </c>
      <c r="H784" t="s">
        <v>11</v>
      </c>
      <c r="I784">
        <v>1</v>
      </c>
      <c r="J784" t="s">
        <v>14</v>
      </c>
      <c r="K784" t="s">
        <v>11</v>
      </c>
    </row>
    <row r="785" spans="1:11" x14ac:dyDescent="0.25">
      <c r="A785" t="str">
        <f t="shared" si="52"/>
        <v>401</v>
      </c>
      <c r="B785" t="str">
        <f>"3"</f>
        <v>3</v>
      </c>
      <c r="C785" t="s">
        <v>1077</v>
      </c>
      <c r="D785" t="str">
        <f t="shared" si="49"/>
        <v>2</v>
      </c>
      <c r="E785">
        <v>1160</v>
      </c>
      <c r="F785">
        <v>1951</v>
      </c>
      <c r="G785" t="s">
        <v>424</v>
      </c>
      <c r="H785" t="s">
        <v>11</v>
      </c>
      <c r="I785">
        <v>1</v>
      </c>
      <c r="J785" t="s">
        <v>19</v>
      </c>
      <c r="K785" t="s">
        <v>11</v>
      </c>
    </row>
    <row r="786" spans="1:11" x14ac:dyDescent="0.25">
      <c r="A786" t="str">
        <f t="shared" si="52"/>
        <v>401</v>
      </c>
      <c r="B786" t="str">
        <f>"3.01"</f>
        <v>3.01</v>
      </c>
      <c r="C786" t="s">
        <v>1078</v>
      </c>
      <c r="D786" t="str">
        <f t="shared" si="49"/>
        <v>2</v>
      </c>
      <c r="E786">
        <v>672</v>
      </c>
      <c r="F786">
        <v>1948</v>
      </c>
      <c r="G786" t="s">
        <v>1079</v>
      </c>
      <c r="H786" t="s">
        <v>11</v>
      </c>
      <c r="I786">
        <v>1</v>
      </c>
      <c r="J786" t="s">
        <v>14</v>
      </c>
      <c r="K786" t="s">
        <v>11</v>
      </c>
    </row>
    <row r="787" spans="1:11" x14ac:dyDescent="0.25">
      <c r="A787" t="str">
        <f t="shared" si="52"/>
        <v>401</v>
      </c>
      <c r="B787" t="str">
        <f>"3.02"</f>
        <v>3.02</v>
      </c>
      <c r="C787" t="s">
        <v>1080</v>
      </c>
      <c r="D787" t="str">
        <f t="shared" si="49"/>
        <v>2</v>
      </c>
      <c r="E787">
        <v>711</v>
      </c>
      <c r="F787">
        <v>1948</v>
      </c>
      <c r="G787" t="s">
        <v>1081</v>
      </c>
      <c r="H787" t="s">
        <v>11</v>
      </c>
      <c r="I787">
        <v>1</v>
      </c>
      <c r="J787" t="s">
        <v>14</v>
      </c>
      <c r="K787" t="s">
        <v>11</v>
      </c>
    </row>
    <row r="788" spans="1:11" x14ac:dyDescent="0.25">
      <c r="A788" t="str">
        <f t="shared" si="52"/>
        <v>401</v>
      </c>
      <c r="B788" t="str">
        <f>"3.03"</f>
        <v>3.03</v>
      </c>
      <c r="C788" t="s">
        <v>1082</v>
      </c>
      <c r="D788" t="str">
        <f t="shared" si="49"/>
        <v>2</v>
      </c>
      <c r="E788">
        <v>711</v>
      </c>
      <c r="F788">
        <v>1948</v>
      </c>
      <c r="G788" t="s">
        <v>1083</v>
      </c>
      <c r="H788" t="s">
        <v>11</v>
      </c>
      <c r="I788">
        <v>1</v>
      </c>
      <c r="J788" t="s">
        <v>14</v>
      </c>
      <c r="K788" t="s">
        <v>11</v>
      </c>
    </row>
    <row r="789" spans="1:11" x14ac:dyDescent="0.25">
      <c r="A789" t="str">
        <f t="shared" si="52"/>
        <v>401</v>
      </c>
      <c r="B789" t="str">
        <f>"3.04"</f>
        <v>3.04</v>
      </c>
      <c r="C789" t="s">
        <v>1084</v>
      </c>
      <c r="D789" t="str">
        <f t="shared" si="49"/>
        <v>2</v>
      </c>
      <c r="E789">
        <v>672</v>
      </c>
      <c r="F789">
        <v>1948</v>
      </c>
      <c r="G789" t="s">
        <v>1085</v>
      </c>
      <c r="H789" t="s">
        <v>11</v>
      </c>
      <c r="I789">
        <v>1</v>
      </c>
      <c r="J789" t="s">
        <v>14</v>
      </c>
      <c r="K789" t="s">
        <v>11</v>
      </c>
    </row>
    <row r="790" spans="1:11" x14ac:dyDescent="0.25">
      <c r="A790" t="str">
        <f t="shared" si="52"/>
        <v>401</v>
      </c>
      <c r="B790" t="str">
        <f>"3.05"</f>
        <v>3.05</v>
      </c>
      <c r="C790" t="s">
        <v>1086</v>
      </c>
      <c r="D790" t="str">
        <f t="shared" si="49"/>
        <v>2</v>
      </c>
      <c r="E790">
        <v>876</v>
      </c>
      <c r="F790">
        <v>1948</v>
      </c>
      <c r="G790" t="s">
        <v>1087</v>
      </c>
      <c r="H790" t="s">
        <v>11</v>
      </c>
      <c r="I790">
        <v>1</v>
      </c>
      <c r="J790" t="s">
        <v>14</v>
      </c>
      <c r="K790" t="s">
        <v>11</v>
      </c>
    </row>
    <row r="791" spans="1:11" x14ac:dyDescent="0.25">
      <c r="A791" t="str">
        <f t="shared" si="52"/>
        <v>401</v>
      </c>
      <c r="B791" t="str">
        <f>"3.06"</f>
        <v>3.06</v>
      </c>
      <c r="C791" t="s">
        <v>1088</v>
      </c>
      <c r="D791" t="str">
        <f t="shared" si="49"/>
        <v>2</v>
      </c>
      <c r="E791">
        <v>915</v>
      </c>
      <c r="F791">
        <v>1948</v>
      </c>
      <c r="G791" t="s">
        <v>1089</v>
      </c>
      <c r="H791" t="s">
        <v>11</v>
      </c>
      <c r="I791">
        <v>1</v>
      </c>
      <c r="J791" t="s">
        <v>14</v>
      </c>
      <c r="K791" t="s">
        <v>11</v>
      </c>
    </row>
    <row r="792" spans="1:11" x14ac:dyDescent="0.25">
      <c r="A792" t="str">
        <f t="shared" si="52"/>
        <v>401</v>
      </c>
      <c r="B792" t="str">
        <f>"3.07"</f>
        <v>3.07</v>
      </c>
      <c r="C792" t="s">
        <v>1090</v>
      </c>
      <c r="D792" t="str">
        <f t="shared" si="49"/>
        <v>2</v>
      </c>
      <c r="E792">
        <v>915</v>
      </c>
      <c r="F792">
        <v>1948</v>
      </c>
      <c r="G792" t="s">
        <v>1091</v>
      </c>
      <c r="H792" t="s">
        <v>11</v>
      </c>
      <c r="I792">
        <v>1</v>
      </c>
      <c r="J792" t="s">
        <v>14</v>
      </c>
      <c r="K792" t="s">
        <v>11</v>
      </c>
    </row>
    <row r="793" spans="1:11" x14ac:dyDescent="0.25">
      <c r="A793" t="str">
        <f t="shared" si="52"/>
        <v>401</v>
      </c>
      <c r="B793" t="str">
        <f>"3.08"</f>
        <v>3.08</v>
      </c>
      <c r="C793" t="s">
        <v>1092</v>
      </c>
      <c r="D793" t="str">
        <f t="shared" si="49"/>
        <v>2</v>
      </c>
      <c r="E793">
        <v>876</v>
      </c>
      <c r="F793">
        <v>1948</v>
      </c>
      <c r="G793" t="s">
        <v>1093</v>
      </c>
      <c r="H793" t="s">
        <v>11</v>
      </c>
      <c r="I793">
        <v>1</v>
      </c>
      <c r="J793" t="s">
        <v>14</v>
      </c>
      <c r="K793" t="s">
        <v>11</v>
      </c>
    </row>
    <row r="794" spans="1:11" x14ac:dyDescent="0.25">
      <c r="A794" t="str">
        <f t="shared" si="52"/>
        <v>401</v>
      </c>
      <c r="B794" t="str">
        <f>"3.09"</f>
        <v>3.09</v>
      </c>
      <c r="C794" t="s">
        <v>1094</v>
      </c>
      <c r="D794" t="str">
        <f t="shared" si="49"/>
        <v>2</v>
      </c>
      <c r="E794">
        <v>672</v>
      </c>
      <c r="F794">
        <v>1948</v>
      </c>
      <c r="G794" t="s">
        <v>1095</v>
      </c>
      <c r="H794" t="s">
        <v>11</v>
      </c>
      <c r="I794">
        <v>1</v>
      </c>
      <c r="J794" t="s">
        <v>14</v>
      </c>
      <c r="K794" t="s">
        <v>11</v>
      </c>
    </row>
    <row r="795" spans="1:11" x14ac:dyDescent="0.25">
      <c r="A795" t="str">
        <f t="shared" si="52"/>
        <v>401</v>
      </c>
      <c r="B795" t="str">
        <f>"3.10"</f>
        <v>3.10</v>
      </c>
      <c r="C795" t="s">
        <v>1096</v>
      </c>
      <c r="D795" t="str">
        <f t="shared" si="49"/>
        <v>2</v>
      </c>
      <c r="E795">
        <v>711</v>
      </c>
      <c r="F795">
        <v>1948</v>
      </c>
      <c r="G795" t="s">
        <v>1097</v>
      </c>
      <c r="H795" t="s">
        <v>11</v>
      </c>
      <c r="I795">
        <v>1</v>
      </c>
      <c r="J795" t="s">
        <v>14</v>
      </c>
      <c r="K795" t="s">
        <v>11</v>
      </c>
    </row>
    <row r="796" spans="1:11" x14ac:dyDescent="0.25">
      <c r="A796" t="str">
        <f t="shared" si="52"/>
        <v>401</v>
      </c>
      <c r="B796" t="str">
        <f>"3.11"</f>
        <v>3.11</v>
      </c>
      <c r="C796" t="s">
        <v>1098</v>
      </c>
      <c r="D796" t="str">
        <f t="shared" si="49"/>
        <v>2</v>
      </c>
      <c r="E796">
        <v>711</v>
      </c>
      <c r="F796">
        <v>1948</v>
      </c>
      <c r="G796" t="s">
        <v>1099</v>
      </c>
      <c r="H796" t="s">
        <v>11</v>
      </c>
      <c r="I796">
        <v>1</v>
      </c>
      <c r="J796" t="s">
        <v>14</v>
      </c>
      <c r="K796" t="s">
        <v>11</v>
      </c>
    </row>
    <row r="797" spans="1:11" x14ac:dyDescent="0.25">
      <c r="A797" t="str">
        <f t="shared" si="52"/>
        <v>401</v>
      </c>
      <c r="B797" t="str">
        <f>"3.12"</f>
        <v>3.12</v>
      </c>
      <c r="C797" t="s">
        <v>1100</v>
      </c>
      <c r="D797" t="str">
        <f t="shared" si="49"/>
        <v>2</v>
      </c>
      <c r="E797">
        <v>672</v>
      </c>
      <c r="F797">
        <v>1948</v>
      </c>
      <c r="G797" t="s">
        <v>1101</v>
      </c>
      <c r="H797" t="s">
        <v>11</v>
      </c>
      <c r="I797">
        <v>1</v>
      </c>
      <c r="J797" t="s">
        <v>14</v>
      </c>
      <c r="K797" t="s">
        <v>11</v>
      </c>
    </row>
    <row r="798" spans="1:11" x14ac:dyDescent="0.25">
      <c r="A798" t="str">
        <f t="shared" si="52"/>
        <v>401</v>
      </c>
      <c r="B798" t="str">
        <f>"3.13"</f>
        <v>3.13</v>
      </c>
      <c r="C798" t="s">
        <v>1102</v>
      </c>
      <c r="D798" t="str">
        <f t="shared" si="49"/>
        <v>2</v>
      </c>
      <c r="E798">
        <v>876</v>
      </c>
      <c r="F798">
        <v>1948</v>
      </c>
      <c r="G798" t="s">
        <v>1103</v>
      </c>
      <c r="H798" t="s">
        <v>11</v>
      </c>
      <c r="I798">
        <v>1</v>
      </c>
      <c r="J798" t="s">
        <v>14</v>
      </c>
      <c r="K798" t="s">
        <v>11</v>
      </c>
    </row>
    <row r="799" spans="1:11" x14ac:dyDescent="0.25">
      <c r="A799" t="str">
        <f t="shared" si="52"/>
        <v>401</v>
      </c>
      <c r="B799" t="str">
        <f>"3.14"</f>
        <v>3.14</v>
      </c>
      <c r="C799" t="s">
        <v>1104</v>
      </c>
      <c r="D799" t="str">
        <f t="shared" ref="D799:D862" si="53">"2"</f>
        <v>2</v>
      </c>
      <c r="E799">
        <v>915</v>
      </c>
      <c r="F799">
        <v>1948</v>
      </c>
      <c r="G799" t="s">
        <v>1105</v>
      </c>
      <c r="H799" t="s">
        <v>11</v>
      </c>
      <c r="I799">
        <v>1</v>
      </c>
      <c r="J799" t="s">
        <v>14</v>
      </c>
      <c r="K799" t="s">
        <v>11</v>
      </c>
    </row>
    <row r="800" spans="1:11" x14ac:dyDescent="0.25">
      <c r="A800" t="str">
        <f t="shared" si="52"/>
        <v>401</v>
      </c>
      <c r="B800" t="str">
        <f>"3.15"</f>
        <v>3.15</v>
      </c>
      <c r="C800" t="s">
        <v>1106</v>
      </c>
      <c r="D800" t="str">
        <f t="shared" si="53"/>
        <v>2</v>
      </c>
      <c r="E800">
        <v>915</v>
      </c>
      <c r="F800">
        <v>1948</v>
      </c>
      <c r="G800" t="s">
        <v>1107</v>
      </c>
      <c r="H800" t="s">
        <v>11</v>
      </c>
      <c r="I800">
        <v>1</v>
      </c>
      <c r="J800" t="s">
        <v>14</v>
      </c>
      <c r="K800" t="s">
        <v>11</v>
      </c>
    </row>
    <row r="801" spans="1:11" x14ac:dyDescent="0.25">
      <c r="A801" t="str">
        <f t="shared" si="52"/>
        <v>401</v>
      </c>
      <c r="B801" t="str">
        <f>"3.16"</f>
        <v>3.16</v>
      </c>
      <c r="C801" t="s">
        <v>1108</v>
      </c>
      <c r="D801" t="str">
        <f t="shared" si="53"/>
        <v>2</v>
      </c>
      <c r="E801">
        <v>876</v>
      </c>
      <c r="F801">
        <v>1948</v>
      </c>
      <c r="G801" t="s">
        <v>1109</v>
      </c>
      <c r="H801" t="s">
        <v>11</v>
      </c>
      <c r="I801">
        <v>1</v>
      </c>
      <c r="J801" t="s">
        <v>14</v>
      </c>
      <c r="K801" t="s">
        <v>11</v>
      </c>
    </row>
    <row r="802" spans="1:11" x14ac:dyDescent="0.25">
      <c r="A802" t="str">
        <f t="shared" si="52"/>
        <v>401</v>
      </c>
      <c r="B802" t="str">
        <f>"4"</f>
        <v>4</v>
      </c>
      <c r="C802" t="s">
        <v>1110</v>
      </c>
      <c r="D802" t="str">
        <f t="shared" si="53"/>
        <v>2</v>
      </c>
      <c r="E802">
        <v>1160</v>
      </c>
      <c r="F802">
        <v>1989</v>
      </c>
      <c r="G802" t="s">
        <v>58</v>
      </c>
      <c r="H802" t="s">
        <v>11</v>
      </c>
      <c r="I802">
        <v>1</v>
      </c>
      <c r="J802" t="s">
        <v>19</v>
      </c>
      <c r="K802" t="s">
        <v>11</v>
      </c>
    </row>
    <row r="803" spans="1:11" x14ac:dyDescent="0.25">
      <c r="A803" t="str">
        <f t="shared" si="52"/>
        <v>401</v>
      </c>
      <c r="B803" t="str">
        <f>"4.01"</f>
        <v>4.01</v>
      </c>
      <c r="C803" t="s">
        <v>1111</v>
      </c>
      <c r="D803" t="str">
        <f t="shared" si="53"/>
        <v>2</v>
      </c>
      <c r="E803">
        <v>876</v>
      </c>
      <c r="F803">
        <v>1948</v>
      </c>
      <c r="G803" t="s">
        <v>1112</v>
      </c>
      <c r="H803" t="s">
        <v>11</v>
      </c>
      <c r="I803">
        <v>1</v>
      </c>
      <c r="J803" t="s">
        <v>14</v>
      </c>
      <c r="K803" t="s">
        <v>11</v>
      </c>
    </row>
    <row r="804" spans="1:11" x14ac:dyDescent="0.25">
      <c r="A804" t="str">
        <f t="shared" si="52"/>
        <v>401</v>
      </c>
      <c r="B804" t="str">
        <f>"4.02"</f>
        <v>4.02</v>
      </c>
      <c r="C804" t="s">
        <v>1113</v>
      </c>
      <c r="D804" t="str">
        <f t="shared" si="53"/>
        <v>2</v>
      </c>
      <c r="E804">
        <v>915</v>
      </c>
      <c r="F804">
        <v>1948</v>
      </c>
      <c r="G804" t="s">
        <v>1114</v>
      </c>
      <c r="H804" t="s">
        <v>11</v>
      </c>
      <c r="I804">
        <v>1</v>
      </c>
      <c r="J804" t="s">
        <v>14</v>
      </c>
      <c r="K804" t="s">
        <v>11</v>
      </c>
    </row>
    <row r="805" spans="1:11" x14ac:dyDescent="0.25">
      <c r="A805" t="str">
        <f t="shared" si="52"/>
        <v>401</v>
      </c>
      <c r="B805" t="str">
        <f>"4.03"</f>
        <v>4.03</v>
      </c>
      <c r="C805" t="s">
        <v>1115</v>
      </c>
      <c r="D805" t="str">
        <f t="shared" si="53"/>
        <v>2</v>
      </c>
      <c r="E805">
        <v>915</v>
      </c>
      <c r="F805">
        <v>1948</v>
      </c>
      <c r="G805" t="s">
        <v>1116</v>
      </c>
      <c r="H805" t="s">
        <v>11</v>
      </c>
      <c r="I805">
        <v>1</v>
      </c>
      <c r="J805" t="s">
        <v>14</v>
      </c>
      <c r="K805" t="s">
        <v>11</v>
      </c>
    </row>
    <row r="806" spans="1:11" x14ac:dyDescent="0.25">
      <c r="A806" t="str">
        <f t="shared" si="52"/>
        <v>401</v>
      </c>
      <c r="B806" t="str">
        <f>"4.04"</f>
        <v>4.04</v>
      </c>
      <c r="C806" t="s">
        <v>1117</v>
      </c>
      <c r="D806" t="str">
        <f t="shared" si="53"/>
        <v>2</v>
      </c>
      <c r="E806">
        <v>876</v>
      </c>
      <c r="F806">
        <v>1948</v>
      </c>
      <c r="G806" t="s">
        <v>1118</v>
      </c>
      <c r="H806" t="s">
        <v>11</v>
      </c>
      <c r="I806">
        <v>1</v>
      </c>
      <c r="J806" t="s">
        <v>14</v>
      </c>
      <c r="K806" t="s">
        <v>11</v>
      </c>
    </row>
    <row r="807" spans="1:11" x14ac:dyDescent="0.25">
      <c r="A807" t="str">
        <f t="shared" si="52"/>
        <v>401</v>
      </c>
      <c r="B807" t="str">
        <f>"4.05"</f>
        <v>4.05</v>
      </c>
      <c r="C807" t="s">
        <v>1119</v>
      </c>
      <c r="D807" t="str">
        <f t="shared" si="53"/>
        <v>2</v>
      </c>
      <c r="E807">
        <v>876</v>
      </c>
      <c r="F807">
        <v>1948</v>
      </c>
      <c r="G807" t="s">
        <v>1120</v>
      </c>
      <c r="H807" t="s">
        <v>11</v>
      </c>
      <c r="I807">
        <v>1</v>
      </c>
      <c r="J807" t="s">
        <v>14</v>
      </c>
      <c r="K807" t="s">
        <v>11</v>
      </c>
    </row>
    <row r="808" spans="1:11" x14ac:dyDescent="0.25">
      <c r="A808" t="str">
        <f t="shared" si="52"/>
        <v>401</v>
      </c>
      <c r="B808" t="str">
        <f>"4.06"</f>
        <v>4.06</v>
      </c>
      <c r="C808" t="s">
        <v>1121</v>
      </c>
      <c r="D808" t="str">
        <f t="shared" si="53"/>
        <v>2</v>
      </c>
      <c r="E808">
        <v>915</v>
      </c>
      <c r="F808">
        <v>1948</v>
      </c>
      <c r="G808" t="s">
        <v>1122</v>
      </c>
      <c r="H808" t="s">
        <v>11</v>
      </c>
      <c r="I808">
        <v>1</v>
      </c>
      <c r="J808" t="s">
        <v>14</v>
      </c>
      <c r="K808" t="s">
        <v>11</v>
      </c>
    </row>
    <row r="809" spans="1:11" x14ac:dyDescent="0.25">
      <c r="A809" t="str">
        <f t="shared" si="52"/>
        <v>401</v>
      </c>
      <c r="B809" t="str">
        <f>"4.07"</f>
        <v>4.07</v>
      </c>
      <c r="C809" t="s">
        <v>1123</v>
      </c>
      <c r="D809" t="str">
        <f t="shared" si="53"/>
        <v>2</v>
      </c>
      <c r="E809">
        <v>915</v>
      </c>
      <c r="F809">
        <v>1948</v>
      </c>
      <c r="G809" t="s">
        <v>1124</v>
      </c>
      <c r="H809" t="s">
        <v>11</v>
      </c>
      <c r="I809">
        <v>1</v>
      </c>
      <c r="J809" t="s">
        <v>14</v>
      </c>
      <c r="K809" t="s">
        <v>11</v>
      </c>
    </row>
    <row r="810" spans="1:11" x14ac:dyDescent="0.25">
      <c r="A810" t="str">
        <f t="shared" si="52"/>
        <v>401</v>
      </c>
      <c r="B810" t="str">
        <f>"4.08"</f>
        <v>4.08</v>
      </c>
      <c r="C810" t="s">
        <v>1125</v>
      </c>
      <c r="D810" t="str">
        <f t="shared" si="53"/>
        <v>2</v>
      </c>
      <c r="E810">
        <v>876</v>
      </c>
      <c r="F810">
        <v>1948</v>
      </c>
      <c r="G810" t="s">
        <v>1126</v>
      </c>
      <c r="H810" t="s">
        <v>11</v>
      </c>
      <c r="I810">
        <v>1</v>
      </c>
      <c r="J810" t="s">
        <v>14</v>
      </c>
      <c r="K810" t="s">
        <v>11</v>
      </c>
    </row>
    <row r="811" spans="1:11" x14ac:dyDescent="0.25">
      <c r="A811" t="str">
        <f t="shared" si="52"/>
        <v>401</v>
      </c>
      <c r="B811" t="str">
        <f>"4.09"</f>
        <v>4.09</v>
      </c>
      <c r="C811" t="s">
        <v>1127</v>
      </c>
      <c r="D811" t="str">
        <f t="shared" si="53"/>
        <v>2</v>
      </c>
      <c r="E811">
        <v>876</v>
      </c>
      <c r="F811">
        <v>1948</v>
      </c>
      <c r="G811" t="s">
        <v>1128</v>
      </c>
      <c r="H811" t="s">
        <v>11</v>
      </c>
      <c r="I811">
        <v>1</v>
      </c>
      <c r="J811" t="s">
        <v>14</v>
      </c>
      <c r="K811" t="s">
        <v>11</v>
      </c>
    </row>
    <row r="812" spans="1:11" x14ac:dyDescent="0.25">
      <c r="A812" t="str">
        <f t="shared" ref="A812:A843" si="54">"401"</f>
        <v>401</v>
      </c>
      <c r="B812" t="str">
        <f>"4.10"</f>
        <v>4.10</v>
      </c>
      <c r="C812" t="s">
        <v>1129</v>
      </c>
      <c r="D812" t="str">
        <f t="shared" si="53"/>
        <v>2</v>
      </c>
      <c r="E812">
        <v>915</v>
      </c>
      <c r="F812">
        <v>1948</v>
      </c>
      <c r="G812" t="s">
        <v>1130</v>
      </c>
      <c r="H812" t="s">
        <v>11</v>
      </c>
      <c r="I812">
        <v>1</v>
      </c>
      <c r="J812" t="s">
        <v>14</v>
      </c>
      <c r="K812" t="s">
        <v>11</v>
      </c>
    </row>
    <row r="813" spans="1:11" x14ac:dyDescent="0.25">
      <c r="A813" t="str">
        <f t="shared" si="54"/>
        <v>401</v>
      </c>
      <c r="B813" t="str">
        <f>"4.11"</f>
        <v>4.11</v>
      </c>
      <c r="C813" t="s">
        <v>1131</v>
      </c>
      <c r="D813" t="str">
        <f t="shared" si="53"/>
        <v>2</v>
      </c>
      <c r="E813">
        <v>915</v>
      </c>
      <c r="F813">
        <v>1948</v>
      </c>
      <c r="G813" t="s">
        <v>1132</v>
      </c>
      <c r="H813" t="s">
        <v>11</v>
      </c>
      <c r="I813">
        <v>1</v>
      </c>
      <c r="J813" t="s">
        <v>14</v>
      </c>
      <c r="K813" t="s">
        <v>11</v>
      </c>
    </row>
    <row r="814" spans="1:11" x14ac:dyDescent="0.25">
      <c r="A814" t="str">
        <f t="shared" si="54"/>
        <v>401</v>
      </c>
      <c r="B814" t="str">
        <f>"4.12"</f>
        <v>4.12</v>
      </c>
      <c r="C814" t="s">
        <v>1133</v>
      </c>
      <c r="D814" t="str">
        <f t="shared" si="53"/>
        <v>2</v>
      </c>
      <c r="E814">
        <v>876</v>
      </c>
      <c r="F814">
        <v>1948</v>
      </c>
      <c r="G814" t="s">
        <v>1134</v>
      </c>
      <c r="H814" t="s">
        <v>11</v>
      </c>
      <c r="I814">
        <v>1</v>
      </c>
      <c r="J814" t="s">
        <v>14</v>
      </c>
      <c r="K814" t="s">
        <v>11</v>
      </c>
    </row>
    <row r="815" spans="1:11" x14ac:dyDescent="0.25">
      <c r="A815" t="str">
        <f t="shared" si="54"/>
        <v>401</v>
      </c>
      <c r="B815" t="str">
        <f>"5"</f>
        <v>5</v>
      </c>
      <c r="C815" t="s">
        <v>1135</v>
      </c>
      <c r="D815" t="str">
        <f t="shared" si="53"/>
        <v>2</v>
      </c>
      <c r="E815">
        <v>1408</v>
      </c>
      <c r="F815">
        <v>1950</v>
      </c>
      <c r="G815" t="s">
        <v>123</v>
      </c>
      <c r="H815" t="s">
        <v>11</v>
      </c>
      <c r="I815">
        <v>1</v>
      </c>
      <c r="J815" t="s">
        <v>19</v>
      </c>
      <c r="K815" t="s">
        <v>11</v>
      </c>
    </row>
    <row r="816" spans="1:11" x14ac:dyDescent="0.25">
      <c r="A816" t="str">
        <f t="shared" si="54"/>
        <v>401</v>
      </c>
      <c r="B816" t="str">
        <f>"5.01"</f>
        <v>5.01</v>
      </c>
      <c r="C816" t="s">
        <v>1136</v>
      </c>
      <c r="D816" t="str">
        <f t="shared" si="53"/>
        <v>2</v>
      </c>
      <c r="E816">
        <v>876</v>
      </c>
      <c r="F816">
        <v>1948</v>
      </c>
      <c r="G816" t="s">
        <v>1137</v>
      </c>
      <c r="H816" t="s">
        <v>11</v>
      </c>
      <c r="I816">
        <v>1</v>
      </c>
      <c r="J816" t="s">
        <v>14</v>
      </c>
      <c r="K816" t="s">
        <v>11</v>
      </c>
    </row>
    <row r="817" spans="1:11" x14ac:dyDescent="0.25">
      <c r="A817" t="str">
        <f t="shared" si="54"/>
        <v>401</v>
      </c>
      <c r="B817" t="str">
        <f>"5.02"</f>
        <v>5.02</v>
      </c>
      <c r="C817" t="s">
        <v>1138</v>
      </c>
      <c r="D817" t="str">
        <f t="shared" si="53"/>
        <v>2</v>
      </c>
      <c r="E817">
        <v>915</v>
      </c>
      <c r="F817">
        <v>1948</v>
      </c>
      <c r="G817" t="s">
        <v>1139</v>
      </c>
      <c r="H817" t="s">
        <v>11</v>
      </c>
      <c r="I817">
        <v>1</v>
      </c>
      <c r="J817" t="s">
        <v>14</v>
      </c>
      <c r="K817" t="s">
        <v>11</v>
      </c>
    </row>
    <row r="818" spans="1:11" x14ac:dyDescent="0.25">
      <c r="A818" t="str">
        <f t="shared" si="54"/>
        <v>401</v>
      </c>
      <c r="B818" t="str">
        <f>"5.03"</f>
        <v>5.03</v>
      </c>
      <c r="C818" t="s">
        <v>1140</v>
      </c>
      <c r="D818" t="str">
        <f t="shared" si="53"/>
        <v>2</v>
      </c>
      <c r="E818">
        <v>915</v>
      </c>
      <c r="F818">
        <v>1948</v>
      </c>
      <c r="G818" t="s">
        <v>1141</v>
      </c>
      <c r="H818" t="s">
        <v>11</v>
      </c>
      <c r="I818">
        <v>1</v>
      </c>
      <c r="J818" t="s">
        <v>14</v>
      </c>
      <c r="K818" t="s">
        <v>11</v>
      </c>
    </row>
    <row r="819" spans="1:11" x14ac:dyDescent="0.25">
      <c r="A819" t="str">
        <f t="shared" si="54"/>
        <v>401</v>
      </c>
      <c r="B819" t="str">
        <f>"5.04"</f>
        <v>5.04</v>
      </c>
      <c r="C819" t="s">
        <v>1142</v>
      </c>
      <c r="D819" t="str">
        <f t="shared" si="53"/>
        <v>2</v>
      </c>
      <c r="E819">
        <v>876</v>
      </c>
      <c r="F819">
        <v>1948</v>
      </c>
      <c r="G819" t="s">
        <v>1143</v>
      </c>
      <c r="H819" t="s">
        <v>11</v>
      </c>
      <c r="I819">
        <v>1</v>
      </c>
      <c r="J819" t="s">
        <v>14</v>
      </c>
      <c r="K819" t="s">
        <v>11</v>
      </c>
    </row>
    <row r="820" spans="1:11" x14ac:dyDescent="0.25">
      <c r="A820" t="str">
        <f t="shared" si="54"/>
        <v>401</v>
      </c>
      <c r="B820" t="str">
        <f>"5.05"</f>
        <v>5.05</v>
      </c>
      <c r="C820" t="s">
        <v>1144</v>
      </c>
      <c r="D820" t="str">
        <f t="shared" si="53"/>
        <v>2</v>
      </c>
      <c r="E820">
        <v>672</v>
      </c>
      <c r="F820">
        <v>1948</v>
      </c>
      <c r="G820" t="s">
        <v>1145</v>
      </c>
      <c r="H820" t="s">
        <v>11</v>
      </c>
      <c r="I820">
        <v>1</v>
      </c>
      <c r="J820" t="s">
        <v>14</v>
      </c>
      <c r="K820" t="s">
        <v>11</v>
      </c>
    </row>
    <row r="821" spans="1:11" x14ac:dyDescent="0.25">
      <c r="A821" t="str">
        <f t="shared" si="54"/>
        <v>401</v>
      </c>
      <c r="B821" t="str">
        <f>"5.06"</f>
        <v>5.06</v>
      </c>
      <c r="C821" t="s">
        <v>1146</v>
      </c>
      <c r="D821" t="str">
        <f t="shared" si="53"/>
        <v>2</v>
      </c>
      <c r="E821">
        <v>711</v>
      </c>
      <c r="F821">
        <v>1948</v>
      </c>
      <c r="G821" t="s">
        <v>1147</v>
      </c>
      <c r="H821" t="s">
        <v>11</v>
      </c>
      <c r="I821">
        <v>1</v>
      </c>
      <c r="J821" t="s">
        <v>14</v>
      </c>
      <c r="K821" t="s">
        <v>11</v>
      </c>
    </row>
    <row r="822" spans="1:11" x14ac:dyDescent="0.25">
      <c r="A822" t="str">
        <f t="shared" si="54"/>
        <v>401</v>
      </c>
      <c r="B822" t="str">
        <f>"5.07"</f>
        <v>5.07</v>
      </c>
      <c r="C822" t="s">
        <v>1148</v>
      </c>
      <c r="D822" t="str">
        <f t="shared" si="53"/>
        <v>2</v>
      </c>
      <c r="E822">
        <v>711</v>
      </c>
      <c r="F822">
        <v>1948</v>
      </c>
      <c r="G822" t="s">
        <v>1149</v>
      </c>
      <c r="H822" t="s">
        <v>11</v>
      </c>
      <c r="I822">
        <v>1</v>
      </c>
      <c r="J822" t="s">
        <v>14</v>
      </c>
      <c r="K822" t="s">
        <v>11</v>
      </c>
    </row>
    <row r="823" spans="1:11" x14ac:dyDescent="0.25">
      <c r="A823" t="str">
        <f t="shared" si="54"/>
        <v>401</v>
      </c>
      <c r="B823" t="str">
        <f>"5.08"</f>
        <v>5.08</v>
      </c>
      <c r="C823" t="s">
        <v>1150</v>
      </c>
      <c r="D823" t="str">
        <f t="shared" si="53"/>
        <v>2</v>
      </c>
      <c r="E823">
        <v>672</v>
      </c>
      <c r="F823">
        <v>1948</v>
      </c>
      <c r="G823" t="s">
        <v>1151</v>
      </c>
      <c r="H823" t="s">
        <v>11</v>
      </c>
      <c r="I823">
        <v>1</v>
      </c>
      <c r="J823" t="s">
        <v>14</v>
      </c>
      <c r="K823" t="s">
        <v>11</v>
      </c>
    </row>
    <row r="824" spans="1:11" x14ac:dyDescent="0.25">
      <c r="A824" t="str">
        <f t="shared" si="54"/>
        <v>401</v>
      </c>
      <c r="B824" t="str">
        <f>"5.09"</f>
        <v>5.09</v>
      </c>
      <c r="C824" t="s">
        <v>1152</v>
      </c>
      <c r="D824" t="str">
        <f t="shared" si="53"/>
        <v>2</v>
      </c>
      <c r="E824">
        <v>876</v>
      </c>
      <c r="F824">
        <v>1948</v>
      </c>
      <c r="G824" t="s">
        <v>1153</v>
      </c>
      <c r="H824" t="s">
        <v>11</v>
      </c>
      <c r="I824">
        <v>1</v>
      </c>
      <c r="J824" t="s">
        <v>14</v>
      </c>
      <c r="K824" t="s">
        <v>11</v>
      </c>
    </row>
    <row r="825" spans="1:11" x14ac:dyDescent="0.25">
      <c r="A825" t="str">
        <f t="shared" si="54"/>
        <v>401</v>
      </c>
      <c r="B825" t="str">
        <f>"5.10"</f>
        <v>5.10</v>
      </c>
      <c r="C825" t="s">
        <v>1154</v>
      </c>
      <c r="D825" t="str">
        <f t="shared" si="53"/>
        <v>2</v>
      </c>
      <c r="E825">
        <v>915</v>
      </c>
      <c r="F825">
        <v>1948</v>
      </c>
      <c r="G825" t="s">
        <v>1155</v>
      </c>
      <c r="H825" t="s">
        <v>11</v>
      </c>
      <c r="I825">
        <v>1</v>
      </c>
      <c r="J825" t="s">
        <v>14</v>
      </c>
      <c r="K825" t="s">
        <v>11</v>
      </c>
    </row>
    <row r="826" spans="1:11" x14ac:dyDescent="0.25">
      <c r="A826" t="str">
        <f t="shared" si="54"/>
        <v>401</v>
      </c>
      <c r="B826" t="str">
        <f>"5.11"</f>
        <v>5.11</v>
      </c>
      <c r="C826" t="s">
        <v>1156</v>
      </c>
      <c r="D826" t="str">
        <f t="shared" si="53"/>
        <v>2</v>
      </c>
      <c r="E826">
        <v>915</v>
      </c>
      <c r="F826">
        <v>1948</v>
      </c>
      <c r="G826" t="s">
        <v>1157</v>
      </c>
      <c r="H826" t="s">
        <v>11</v>
      </c>
      <c r="I826">
        <v>1</v>
      </c>
      <c r="J826" t="s">
        <v>14</v>
      </c>
      <c r="K826" t="s">
        <v>11</v>
      </c>
    </row>
    <row r="827" spans="1:11" x14ac:dyDescent="0.25">
      <c r="A827" t="str">
        <f t="shared" si="54"/>
        <v>401</v>
      </c>
      <c r="B827" t="str">
        <f>"5.12"</f>
        <v>5.12</v>
      </c>
      <c r="C827" t="s">
        <v>1158</v>
      </c>
      <c r="D827" t="str">
        <f t="shared" si="53"/>
        <v>2</v>
      </c>
      <c r="E827">
        <v>876</v>
      </c>
      <c r="F827">
        <v>1948</v>
      </c>
      <c r="G827" t="s">
        <v>1159</v>
      </c>
      <c r="H827" t="s">
        <v>11</v>
      </c>
      <c r="I827">
        <v>1</v>
      </c>
      <c r="J827" t="s">
        <v>14</v>
      </c>
      <c r="K827" t="s">
        <v>11</v>
      </c>
    </row>
    <row r="828" spans="1:11" x14ac:dyDescent="0.25">
      <c r="A828" t="str">
        <f t="shared" si="54"/>
        <v>401</v>
      </c>
      <c r="B828" t="str">
        <f>"5.13"</f>
        <v>5.13</v>
      </c>
      <c r="C828" t="s">
        <v>1160</v>
      </c>
      <c r="D828" t="str">
        <f t="shared" si="53"/>
        <v>2</v>
      </c>
      <c r="E828">
        <v>672</v>
      </c>
      <c r="F828">
        <v>1948</v>
      </c>
      <c r="G828" t="s">
        <v>1161</v>
      </c>
      <c r="H828" t="s">
        <v>11</v>
      </c>
      <c r="I828">
        <v>1</v>
      </c>
      <c r="J828" t="s">
        <v>14</v>
      </c>
      <c r="K828" t="s">
        <v>11</v>
      </c>
    </row>
    <row r="829" spans="1:11" x14ac:dyDescent="0.25">
      <c r="A829" t="str">
        <f t="shared" si="54"/>
        <v>401</v>
      </c>
      <c r="B829" t="str">
        <f>"5.14"</f>
        <v>5.14</v>
      </c>
      <c r="C829" t="s">
        <v>1162</v>
      </c>
      <c r="D829" t="str">
        <f t="shared" si="53"/>
        <v>2</v>
      </c>
      <c r="E829">
        <v>711</v>
      </c>
      <c r="F829">
        <v>1948</v>
      </c>
      <c r="G829" t="s">
        <v>1163</v>
      </c>
      <c r="H829" t="s">
        <v>11</v>
      </c>
      <c r="I829">
        <v>1</v>
      </c>
      <c r="J829" t="s">
        <v>14</v>
      </c>
      <c r="K829" t="s">
        <v>11</v>
      </c>
    </row>
    <row r="830" spans="1:11" x14ac:dyDescent="0.25">
      <c r="A830" t="str">
        <f t="shared" si="54"/>
        <v>401</v>
      </c>
      <c r="B830" t="str">
        <f>"5.15"</f>
        <v>5.15</v>
      </c>
      <c r="C830" t="s">
        <v>1164</v>
      </c>
      <c r="D830" t="str">
        <f t="shared" si="53"/>
        <v>2</v>
      </c>
      <c r="E830">
        <v>711</v>
      </c>
      <c r="F830">
        <v>1948</v>
      </c>
      <c r="G830" t="s">
        <v>1165</v>
      </c>
      <c r="H830" t="s">
        <v>11</v>
      </c>
      <c r="I830">
        <v>1</v>
      </c>
      <c r="J830" t="s">
        <v>14</v>
      </c>
      <c r="K830" t="s">
        <v>11</v>
      </c>
    </row>
    <row r="831" spans="1:11" x14ac:dyDescent="0.25">
      <c r="A831" t="str">
        <f t="shared" si="54"/>
        <v>401</v>
      </c>
      <c r="B831" t="str">
        <f>"5.16"</f>
        <v>5.16</v>
      </c>
      <c r="C831" t="s">
        <v>1166</v>
      </c>
      <c r="D831" t="str">
        <f t="shared" si="53"/>
        <v>2</v>
      </c>
      <c r="E831">
        <v>672</v>
      </c>
      <c r="F831">
        <v>1948</v>
      </c>
      <c r="G831" t="s">
        <v>1167</v>
      </c>
      <c r="H831" t="s">
        <v>11</v>
      </c>
      <c r="I831">
        <v>1</v>
      </c>
      <c r="J831" t="s">
        <v>14</v>
      </c>
      <c r="K831" t="s">
        <v>11</v>
      </c>
    </row>
    <row r="832" spans="1:11" x14ac:dyDescent="0.25">
      <c r="A832" t="str">
        <f t="shared" si="54"/>
        <v>401</v>
      </c>
      <c r="B832" t="str">
        <f>"6"</f>
        <v>6</v>
      </c>
      <c r="C832" t="s">
        <v>1168</v>
      </c>
      <c r="D832" t="str">
        <f t="shared" si="53"/>
        <v>2</v>
      </c>
      <c r="E832">
        <v>1331</v>
      </c>
      <c r="F832">
        <v>1950</v>
      </c>
      <c r="G832" t="s">
        <v>123</v>
      </c>
      <c r="H832" t="s">
        <v>11</v>
      </c>
      <c r="I832">
        <v>1</v>
      </c>
      <c r="J832" t="s">
        <v>19</v>
      </c>
      <c r="K832" t="s">
        <v>11</v>
      </c>
    </row>
    <row r="833" spans="1:11" x14ac:dyDescent="0.25">
      <c r="A833" t="str">
        <f t="shared" si="54"/>
        <v>401</v>
      </c>
      <c r="B833" t="str">
        <f>"6.01"</f>
        <v>6.01</v>
      </c>
      <c r="C833" t="s">
        <v>1169</v>
      </c>
      <c r="D833" t="str">
        <f t="shared" si="53"/>
        <v>2</v>
      </c>
      <c r="E833">
        <v>876</v>
      </c>
      <c r="F833">
        <v>1948</v>
      </c>
      <c r="G833" t="s">
        <v>1170</v>
      </c>
      <c r="H833" t="s">
        <v>11</v>
      </c>
      <c r="I833">
        <v>1</v>
      </c>
      <c r="J833" t="s">
        <v>14</v>
      </c>
      <c r="K833" t="s">
        <v>11</v>
      </c>
    </row>
    <row r="834" spans="1:11" x14ac:dyDescent="0.25">
      <c r="A834" t="str">
        <f t="shared" si="54"/>
        <v>401</v>
      </c>
      <c r="B834" t="str">
        <f>"6.03"</f>
        <v>6.03</v>
      </c>
      <c r="C834" t="s">
        <v>1171</v>
      </c>
      <c r="D834" t="str">
        <f t="shared" si="53"/>
        <v>2</v>
      </c>
      <c r="E834">
        <v>915</v>
      </c>
      <c r="F834">
        <v>1948</v>
      </c>
      <c r="G834" t="s">
        <v>1172</v>
      </c>
      <c r="H834" t="s">
        <v>11</v>
      </c>
      <c r="I834">
        <v>1</v>
      </c>
      <c r="J834" t="s">
        <v>14</v>
      </c>
      <c r="K834" t="s">
        <v>11</v>
      </c>
    </row>
    <row r="835" spans="1:11" x14ac:dyDescent="0.25">
      <c r="A835" t="str">
        <f t="shared" si="54"/>
        <v>401</v>
      </c>
      <c r="B835" t="str">
        <f>"6.04"</f>
        <v>6.04</v>
      </c>
      <c r="C835" t="s">
        <v>1173</v>
      </c>
      <c r="D835" t="str">
        <f t="shared" si="53"/>
        <v>2</v>
      </c>
      <c r="E835">
        <v>876</v>
      </c>
      <c r="F835">
        <v>1948</v>
      </c>
      <c r="G835" t="s">
        <v>1174</v>
      </c>
      <c r="H835" t="s">
        <v>11</v>
      </c>
      <c r="I835">
        <v>1</v>
      </c>
      <c r="J835" t="s">
        <v>14</v>
      </c>
      <c r="K835" t="s">
        <v>11</v>
      </c>
    </row>
    <row r="836" spans="1:11" x14ac:dyDescent="0.25">
      <c r="A836" t="str">
        <f t="shared" si="54"/>
        <v>401</v>
      </c>
      <c r="B836" t="str">
        <f>"6.05"</f>
        <v>6.05</v>
      </c>
      <c r="C836" t="s">
        <v>1175</v>
      </c>
      <c r="D836" t="str">
        <f t="shared" si="53"/>
        <v>2</v>
      </c>
      <c r="E836">
        <v>672</v>
      </c>
      <c r="F836">
        <v>1948</v>
      </c>
      <c r="G836" t="s">
        <v>1176</v>
      </c>
      <c r="H836" t="s">
        <v>11</v>
      </c>
      <c r="I836">
        <v>1</v>
      </c>
      <c r="J836" t="s">
        <v>14</v>
      </c>
      <c r="K836" t="s">
        <v>11</v>
      </c>
    </row>
    <row r="837" spans="1:11" x14ac:dyDescent="0.25">
      <c r="A837" t="str">
        <f t="shared" si="54"/>
        <v>401</v>
      </c>
      <c r="B837" t="str">
        <f>"6.06"</f>
        <v>6.06</v>
      </c>
      <c r="C837" t="s">
        <v>1177</v>
      </c>
      <c r="D837" t="str">
        <f t="shared" si="53"/>
        <v>2</v>
      </c>
      <c r="E837">
        <v>711</v>
      </c>
      <c r="F837">
        <v>1948</v>
      </c>
      <c r="G837" t="s">
        <v>1178</v>
      </c>
      <c r="H837" t="s">
        <v>11</v>
      </c>
      <c r="I837">
        <v>1</v>
      </c>
      <c r="J837" t="s">
        <v>14</v>
      </c>
      <c r="K837" t="s">
        <v>11</v>
      </c>
    </row>
    <row r="838" spans="1:11" x14ac:dyDescent="0.25">
      <c r="A838" t="str">
        <f t="shared" si="54"/>
        <v>401</v>
      </c>
      <c r="B838" t="str">
        <f>"6.07"</f>
        <v>6.07</v>
      </c>
      <c r="C838" t="s">
        <v>1179</v>
      </c>
      <c r="D838" t="str">
        <f t="shared" si="53"/>
        <v>2</v>
      </c>
      <c r="E838">
        <v>711</v>
      </c>
      <c r="F838">
        <v>1948</v>
      </c>
      <c r="G838" t="s">
        <v>1180</v>
      </c>
      <c r="H838" t="s">
        <v>11</v>
      </c>
      <c r="I838">
        <v>1</v>
      </c>
      <c r="J838" t="s">
        <v>14</v>
      </c>
      <c r="K838" t="s">
        <v>11</v>
      </c>
    </row>
    <row r="839" spans="1:11" x14ac:dyDescent="0.25">
      <c r="A839" t="str">
        <f t="shared" si="54"/>
        <v>401</v>
      </c>
      <c r="B839" t="str">
        <f>"6.08"</f>
        <v>6.08</v>
      </c>
      <c r="C839" t="s">
        <v>1181</v>
      </c>
      <c r="D839" t="str">
        <f t="shared" si="53"/>
        <v>2</v>
      </c>
      <c r="E839">
        <v>672</v>
      </c>
      <c r="F839">
        <v>1948</v>
      </c>
      <c r="G839" t="s">
        <v>1182</v>
      </c>
      <c r="H839" t="s">
        <v>11</v>
      </c>
      <c r="I839">
        <v>1</v>
      </c>
      <c r="J839" t="s">
        <v>14</v>
      </c>
      <c r="K839" t="s">
        <v>11</v>
      </c>
    </row>
    <row r="840" spans="1:11" x14ac:dyDescent="0.25">
      <c r="A840" t="str">
        <f t="shared" si="54"/>
        <v>401</v>
      </c>
      <c r="B840" t="str">
        <f>"6.09"</f>
        <v>6.09</v>
      </c>
      <c r="C840" t="s">
        <v>1183</v>
      </c>
      <c r="D840" t="str">
        <f t="shared" si="53"/>
        <v>2</v>
      </c>
      <c r="E840">
        <v>672</v>
      </c>
      <c r="F840">
        <v>1948</v>
      </c>
      <c r="G840" t="s">
        <v>1184</v>
      </c>
      <c r="H840" t="s">
        <v>11</v>
      </c>
      <c r="I840">
        <v>1</v>
      </c>
      <c r="J840" t="s">
        <v>14</v>
      </c>
      <c r="K840" t="s">
        <v>11</v>
      </c>
    </row>
    <row r="841" spans="1:11" x14ac:dyDescent="0.25">
      <c r="A841" t="str">
        <f t="shared" si="54"/>
        <v>401</v>
      </c>
      <c r="B841" t="str">
        <f>"6.10"</f>
        <v>6.10</v>
      </c>
      <c r="C841" t="s">
        <v>1185</v>
      </c>
      <c r="D841" t="str">
        <f t="shared" si="53"/>
        <v>2</v>
      </c>
      <c r="E841">
        <v>711</v>
      </c>
      <c r="F841">
        <v>1948</v>
      </c>
      <c r="G841" t="s">
        <v>1186</v>
      </c>
      <c r="H841" t="s">
        <v>11</v>
      </c>
      <c r="I841">
        <v>1</v>
      </c>
      <c r="J841" t="s">
        <v>14</v>
      </c>
      <c r="K841" t="s">
        <v>11</v>
      </c>
    </row>
    <row r="842" spans="1:11" x14ac:dyDescent="0.25">
      <c r="A842" t="str">
        <f t="shared" si="54"/>
        <v>401</v>
      </c>
      <c r="B842" t="str">
        <f>"6.11"</f>
        <v>6.11</v>
      </c>
      <c r="C842" t="s">
        <v>1187</v>
      </c>
      <c r="D842" t="str">
        <f t="shared" si="53"/>
        <v>2</v>
      </c>
      <c r="E842">
        <v>711</v>
      </c>
      <c r="F842">
        <v>1948</v>
      </c>
      <c r="G842" t="s">
        <v>1188</v>
      </c>
      <c r="H842" t="s">
        <v>11</v>
      </c>
      <c r="I842">
        <v>1</v>
      </c>
      <c r="J842" t="s">
        <v>14</v>
      </c>
      <c r="K842" t="s">
        <v>11</v>
      </c>
    </row>
    <row r="843" spans="1:11" x14ac:dyDescent="0.25">
      <c r="A843" t="str">
        <f t="shared" si="54"/>
        <v>401</v>
      </c>
      <c r="B843" t="str">
        <f>"6.12"</f>
        <v>6.12</v>
      </c>
      <c r="C843" t="s">
        <v>1189</v>
      </c>
      <c r="D843" t="str">
        <f t="shared" si="53"/>
        <v>2</v>
      </c>
      <c r="E843">
        <v>672</v>
      </c>
      <c r="F843">
        <v>1948</v>
      </c>
      <c r="G843" t="s">
        <v>1190</v>
      </c>
      <c r="H843" t="s">
        <v>11</v>
      </c>
      <c r="I843">
        <v>1</v>
      </c>
      <c r="J843" t="s">
        <v>14</v>
      </c>
      <c r="K843" t="s">
        <v>11</v>
      </c>
    </row>
    <row r="844" spans="1:11" x14ac:dyDescent="0.25">
      <c r="A844" t="str">
        <f t="shared" ref="A844:A875" si="55">"401"</f>
        <v>401</v>
      </c>
      <c r="B844" t="str">
        <f>"6.13"</f>
        <v>6.13</v>
      </c>
      <c r="C844" t="s">
        <v>1191</v>
      </c>
      <c r="D844" t="str">
        <f t="shared" si="53"/>
        <v>2</v>
      </c>
      <c r="E844">
        <v>672</v>
      </c>
      <c r="F844">
        <v>1948</v>
      </c>
      <c r="G844" t="s">
        <v>1192</v>
      </c>
      <c r="H844" t="s">
        <v>11</v>
      </c>
      <c r="I844">
        <v>1</v>
      </c>
      <c r="J844" t="s">
        <v>14</v>
      </c>
      <c r="K844" t="s">
        <v>11</v>
      </c>
    </row>
    <row r="845" spans="1:11" x14ac:dyDescent="0.25">
      <c r="A845" t="str">
        <f t="shared" si="55"/>
        <v>401</v>
      </c>
      <c r="B845" t="str">
        <f>"6.14"</f>
        <v>6.14</v>
      </c>
      <c r="C845" t="s">
        <v>1193</v>
      </c>
      <c r="D845" t="str">
        <f t="shared" si="53"/>
        <v>2</v>
      </c>
      <c r="E845">
        <v>711</v>
      </c>
      <c r="F845">
        <v>1948</v>
      </c>
      <c r="G845" t="s">
        <v>1194</v>
      </c>
      <c r="H845" t="s">
        <v>11</v>
      </c>
      <c r="I845">
        <v>1</v>
      </c>
      <c r="J845" t="s">
        <v>14</v>
      </c>
      <c r="K845" t="s">
        <v>11</v>
      </c>
    </row>
    <row r="846" spans="1:11" x14ac:dyDescent="0.25">
      <c r="A846" t="str">
        <f t="shared" si="55"/>
        <v>401</v>
      </c>
      <c r="B846" t="str">
        <f>"6.15"</f>
        <v>6.15</v>
      </c>
      <c r="C846" t="s">
        <v>1195</v>
      </c>
      <c r="D846" t="str">
        <f t="shared" si="53"/>
        <v>2</v>
      </c>
      <c r="E846">
        <v>711</v>
      </c>
      <c r="F846">
        <v>1948</v>
      </c>
      <c r="G846" t="s">
        <v>1196</v>
      </c>
      <c r="H846" t="s">
        <v>11</v>
      </c>
      <c r="I846">
        <v>1</v>
      </c>
      <c r="J846" t="s">
        <v>14</v>
      </c>
      <c r="K846" t="s">
        <v>11</v>
      </c>
    </row>
    <row r="847" spans="1:11" x14ac:dyDescent="0.25">
      <c r="A847" t="str">
        <f t="shared" si="55"/>
        <v>401</v>
      </c>
      <c r="B847" t="str">
        <f>"6.16"</f>
        <v>6.16</v>
      </c>
      <c r="C847" t="s">
        <v>1197</v>
      </c>
      <c r="D847" t="str">
        <f t="shared" si="53"/>
        <v>2</v>
      </c>
      <c r="E847">
        <v>672</v>
      </c>
      <c r="F847">
        <v>1948</v>
      </c>
      <c r="G847" t="s">
        <v>1198</v>
      </c>
      <c r="H847" t="s">
        <v>11</v>
      </c>
      <c r="I847">
        <v>1</v>
      </c>
      <c r="J847" t="s">
        <v>14</v>
      </c>
      <c r="K847" t="s">
        <v>11</v>
      </c>
    </row>
    <row r="848" spans="1:11" x14ac:dyDescent="0.25">
      <c r="A848" t="str">
        <f t="shared" si="55"/>
        <v>401</v>
      </c>
      <c r="B848" t="str">
        <f>"7"</f>
        <v>7</v>
      </c>
      <c r="C848" t="s">
        <v>1199</v>
      </c>
      <c r="D848" t="str">
        <f t="shared" si="53"/>
        <v>2</v>
      </c>
      <c r="E848">
        <v>1331</v>
      </c>
      <c r="F848">
        <v>1950</v>
      </c>
      <c r="G848" t="s">
        <v>123</v>
      </c>
      <c r="H848" t="s">
        <v>11</v>
      </c>
      <c r="I848">
        <v>1</v>
      </c>
      <c r="J848" t="s">
        <v>19</v>
      </c>
      <c r="K848" t="s">
        <v>11</v>
      </c>
    </row>
    <row r="849" spans="1:11" x14ac:dyDescent="0.25">
      <c r="A849" t="str">
        <f t="shared" si="55"/>
        <v>401</v>
      </c>
      <c r="B849" t="str">
        <f>"7.01"</f>
        <v>7.01</v>
      </c>
      <c r="C849" t="s">
        <v>1200</v>
      </c>
      <c r="D849" t="str">
        <f t="shared" si="53"/>
        <v>2</v>
      </c>
      <c r="E849">
        <v>672</v>
      </c>
      <c r="F849">
        <v>1948</v>
      </c>
      <c r="G849" t="s">
        <v>1201</v>
      </c>
      <c r="H849" t="s">
        <v>11</v>
      </c>
      <c r="I849">
        <v>1</v>
      </c>
      <c r="J849" t="s">
        <v>14</v>
      </c>
      <c r="K849" t="s">
        <v>11</v>
      </c>
    </row>
    <row r="850" spans="1:11" x14ac:dyDescent="0.25">
      <c r="A850" t="str">
        <f t="shared" si="55"/>
        <v>401</v>
      </c>
      <c r="B850" t="str">
        <f>"7.02"</f>
        <v>7.02</v>
      </c>
      <c r="C850" t="s">
        <v>1202</v>
      </c>
      <c r="D850" t="str">
        <f t="shared" si="53"/>
        <v>2</v>
      </c>
      <c r="E850">
        <v>915</v>
      </c>
      <c r="F850">
        <v>1948</v>
      </c>
      <c r="G850" t="s">
        <v>1203</v>
      </c>
      <c r="H850" t="s">
        <v>11</v>
      </c>
      <c r="I850">
        <v>1</v>
      </c>
      <c r="J850" t="s">
        <v>14</v>
      </c>
      <c r="K850" t="s">
        <v>11</v>
      </c>
    </row>
    <row r="851" spans="1:11" x14ac:dyDescent="0.25">
      <c r="A851" t="str">
        <f t="shared" si="55"/>
        <v>401</v>
      </c>
      <c r="B851" t="str">
        <f>"7.03"</f>
        <v>7.03</v>
      </c>
      <c r="C851" t="s">
        <v>1204</v>
      </c>
      <c r="D851" t="str">
        <f t="shared" si="53"/>
        <v>2</v>
      </c>
      <c r="E851">
        <v>915</v>
      </c>
      <c r="F851">
        <v>1948</v>
      </c>
      <c r="G851" t="s">
        <v>1205</v>
      </c>
      <c r="H851" t="s">
        <v>11</v>
      </c>
      <c r="I851">
        <v>1</v>
      </c>
      <c r="J851" t="s">
        <v>14</v>
      </c>
      <c r="K851" t="s">
        <v>11</v>
      </c>
    </row>
    <row r="852" spans="1:11" x14ac:dyDescent="0.25">
      <c r="A852" t="str">
        <f t="shared" si="55"/>
        <v>401</v>
      </c>
      <c r="B852" t="str">
        <f>"7.04"</f>
        <v>7.04</v>
      </c>
      <c r="C852" t="s">
        <v>1206</v>
      </c>
      <c r="D852" t="str">
        <f t="shared" si="53"/>
        <v>2</v>
      </c>
      <c r="E852">
        <v>876</v>
      </c>
      <c r="F852">
        <v>1948</v>
      </c>
      <c r="G852" t="s">
        <v>1207</v>
      </c>
      <c r="H852" t="s">
        <v>11</v>
      </c>
      <c r="I852">
        <v>1</v>
      </c>
      <c r="J852" t="s">
        <v>14</v>
      </c>
      <c r="K852" t="s">
        <v>11</v>
      </c>
    </row>
    <row r="853" spans="1:11" x14ac:dyDescent="0.25">
      <c r="A853" t="str">
        <f t="shared" si="55"/>
        <v>401</v>
      </c>
      <c r="B853" t="str">
        <f>"7.05"</f>
        <v>7.05</v>
      </c>
      <c r="C853" t="s">
        <v>1208</v>
      </c>
      <c r="D853" t="str">
        <f t="shared" si="53"/>
        <v>2</v>
      </c>
      <c r="E853">
        <v>876</v>
      </c>
      <c r="F853">
        <v>1948</v>
      </c>
      <c r="G853" t="s">
        <v>1209</v>
      </c>
      <c r="H853" t="s">
        <v>11</v>
      </c>
      <c r="I853">
        <v>1</v>
      </c>
      <c r="J853" t="s">
        <v>14</v>
      </c>
      <c r="K853" t="s">
        <v>11</v>
      </c>
    </row>
    <row r="854" spans="1:11" x14ac:dyDescent="0.25">
      <c r="A854" t="str">
        <f t="shared" si="55"/>
        <v>401</v>
      </c>
      <c r="B854" t="str">
        <f>"7.06"</f>
        <v>7.06</v>
      </c>
      <c r="C854" t="s">
        <v>1210</v>
      </c>
      <c r="D854" t="str">
        <f t="shared" si="53"/>
        <v>2</v>
      </c>
      <c r="E854">
        <v>915</v>
      </c>
      <c r="F854">
        <v>1948</v>
      </c>
      <c r="G854" t="s">
        <v>1211</v>
      </c>
      <c r="H854" t="s">
        <v>11</v>
      </c>
      <c r="I854">
        <v>1</v>
      </c>
      <c r="J854" t="s">
        <v>14</v>
      </c>
      <c r="K854" t="s">
        <v>11</v>
      </c>
    </row>
    <row r="855" spans="1:11" x14ac:dyDescent="0.25">
      <c r="A855" t="str">
        <f t="shared" si="55"/>
        <v>401</v>
      </c>
      <c r="B855" t="str">
        <f>"7.07"</f>
        <v>7.07</v>
      </c>
      <c r="C855" t="s">
        <v>1212</v>
      </c>
      <c r="D855" t="str">
        <f t="shared" si="53"/>
        <v>2</v>
      </c>
      <c r="E855">
        <v>915</v>
      </c>
      <c r="F855">
        <v>1948</v>
      </c>
      <c r="G855" t="s">
        <v>1213</v>
      </c>
      <c r="H855" t="s">
        <v>11</v>
      </c>
      <c r="I855">
        <v>1</v>
      </c>
      <c r="J855" t="s">
        <v>14</v>
      </c>
      <c r="K855" t="s">
        <v>11</v>
      </c>
    </row>
    <row r="856" spans="1:11" x14ac:dyDescent="0.25">
      <c r="A856" t="str">
        <f t="shared" si="55"/>
        <v>401</v>
      </c>
      <c r="B856" t="str">
        <f>"7.08"</f>
        <v>7.08</v>
      </c>
      <c r="C856" t="s">
        <v>1214</v>
      </c>
      <c r="D856" t="str">
        <f t="shared" si="53"/>
        <v>2</v>
      </c>
      <c r="E856">
        <v>876</v>
      </c>
      <c r="F856">
        <v>1948</v>
      </c>
      <c r="G856" t="s">
        <v>1215</v>
      </c>
      <c r="H856" t="s">
        <v>11</v>
      </c>
      <c r="I856">
        <v>1</v>
      </c>
      <c r="J856" t="s">
        <v>14</v>
      </c>
      <c r="K856" t="s">
        <v>11</v>
      </c>
    </row>
    <row r="857" spans="1:11" x14ac:dyDescent="0.25">
      <c r="A857" t="str">
        <f t="shared" si="55"/>
        <v>401</v>
      </c>
      <c r="B857" t="str">
        <f>"7.09"</f>
        <v>7.09</v>
      </c>
      <c r="C857" t="s">
        <v>1216</v>
      </c>
      <c r="D857" t="str">
        <f t="shared" si="53"/>
        <v>2</v>
      </c>
      <c r="E857">
        <v>672</v>
      </c>
      <c r="F857">
        <v>1948</v>
      </c>
      <c r="G857" t="s">
        <v>1217</v>
      </c>
      <c r="H857" t="s">
        <v>11</v>
      </c>
      <c r="I857">
        <v>1</v>
      </c>
      <c r="J857" t="s">
        <v>14</v>
      </c>
      <c r="K857" t="s">
        <v>11</v>
      </c>
    </row>
    <row r="858" spans="1:11" x14ac:dyDescent="0.25">
      <c r="A858" t="str">
        <f t="shared" si="55"/>
        <v>401</v>
      </c>
      <c r="B858" t="str">
        <f>"7.10"</f>
        <v>7.10</v>
      </c>
      <c r="C858" t="s">
        <v>1218</v>
      </c>
      <c r="D858" t="str">
        <f t="shared" si="53"/>
        <v>2</v>
      </c>
      <c r="E858">
        <v>711</v>
      </c>
      <c r="F858">
        <v>1948</v>
      </c>
      <c r="G858" t="s">
        <v>1219</v>
      </c>
      <c r="H858" t="s">
        <v>11</v>
      </c>
      <c r="I858">
        <v>1</v>
      </c>
      <c r="J858" t="s">
        <v>14</v>
      </c>
      <c r="K858" t="s">
        <v>11</v>
      </c>
    </row>
    <row r="859" spans="1:11" x14ac:dyDescent="0.25">
      <c r="A859" t="str">
        <f t="shared" si="55"/>
        <v>401</v>
      </c>
      <c r="B859" t="str">
        <f>"7.11"</f>
        <v>7.11</v>
      </c>
      <c r="C859" t="s">
        <v>1220</v>
      </c>
      <c r="D859" t="str">
        <f t="shared" si="53"/>
        <v>2</v>
      </c>
      <c r="E859">
        <v>711</v>
      </c>
      <c r="F859">
        <v>1948</v>
      </c>
      <c r="G859" t="s">
        <v>1221</v>
      </c>
      <c r="H859" t="s">
        <v>11</v>
      </c>
      <c r="I859">
        <v>1</v>
      </c>
      <c r="J859" t="s">
        <v>14</v>
      </c>
      <c r="K859" t="s">
        <v>11</v>
      </c>
    </row>
    <row r="860" spans="1:11" x14ac:dyDescent="0.25">
      <c r="A860" t="str">
        <f t="shared" si="55"/>
        <v>401</v>
      </c>
      <c r="B860" t="str">
        <f>"7.12"</f>
        <v>7.12</v>
      </c>
      <c r="C860" t="s">
        <v>1222</v>
      </c>
      <c r="D860" t="str">
        <f t="shared" si="53"/>
        <v>2</v>
      </c>
      <c r="E860">
        <v>672</v>
      </c>
      <c r="F860">
        <v>1948</v>
      </c>
      <c r="G860" t="s">
        <v>1223</v>
      </c>
      <c r="H860" t="s">
        <v>11</v>
      </c>
      <c r="I860">
        <v>1</v>
      </c>
      <c r="J860" t="s">
        <v>14</v>
      </c>
      <c r="K860" t="s">
        <v>11</v>
      </c>
    </row>
    <row r="861" spans="1:11" x14ac:dyDescent="0.25">
      <c r="A861" t="str">
        <f t="shared" si="55"/>
        <v>401</v>
      </c>
      <c r="B861" t="str">
        <f>"7.13"</f>
        <v>7.13</v>
      </c>
      <c r="C861" t="s">
        <v>1224</v>
      </c>
      <c r="D861" t="str">
        <f t="shared" si="53"/>
        <v>2</v>
      </c>
      <c r="E861">
        <v>672</v>
      </c>
      <c r="F861">
        <v>1948</v>
      </c>
      <c r="G861" t="s">
        <v>1225</v>
      </c>
      <c r="H861" t="s">
        <v>11</v>
      </c>
      <c r="I861">
        <v>1</v>
      </c>
      <c r="J861" t="s">
        <v>14</v>
      </c>
      <c r="K861" t="s">
        <v>11</v>
      </c>
    </row>
    <row r="862" spans="1:11" x14ac:dyDescent="0.25">
      <c r="A862" t="str">
        <f t="shared" si="55"/>
        <v>401</v>
      </c>
      <c r="B862" t="str">
        <f>"7.14"</f>
        <v>7.14</v>
      </c>
      <c r="C862" t="s">
        <v>1226</v>
      </c>
      <c r="D862" t="str">
        <f t="shared" si="53"/>
        <v>2</v>
      </c>
      <c r="E862">
        <v>711</v>
      </c>
      <c r="F862">
        <v>1948</v>
      </c>
      <c r="G862" t="s">
        <v>1227</v>
      </c>
      <c r="H862" t="s">
        <v>11</v>
      </c>
      <c r="I862">
        <v>1</v>
      </c>
      <c r="J862" t="s">
        <v>14</v>
      </c>
      <c r="K862" t="s">
        <v>11</v>
      </c>
    </row>
    <row r="863" spans="1:11" x14ac:dyDescent="0.25">
      <c r="A863" t="str">
        <f t="shared" si="55"/>
        <v>401</v>
      </c>
      <c r="B863" t="str">
        <f>"7.15"</f>
        <v>7.15</v>
      </c>
      <c r="C863" t="s">
        <v>1228</v>
      </c>
      <c r="D863" t="str">
        <f t="shared" ref="D863:D926" si="56">"2"</f>
        <v>2</v>
      </c>
      <c r="E863">
        <v>711</v>
      </c>
      <c r="F863">
        <v>1948</v>
      </c>
      <c r="G863" t="s">
        <v>1229</v>
      </c>
      <c r="H863" t="s">
        <v>11</v>
      </c>
      <c r="I863">
        <v>1</v>
      </c>
      <c r="J863" t="s">
        <v>14</v>
      </c>
      <c r="K863" t="s">
        <v>11</v>
      </c>
    </row>
    <row r="864" spans="1:11" x14ac:dyDescent="0.25">
      <c r="A864" t="str">
        <f t="shared" si="55"/>
        <v>401</v>
      </c>
      <c r="B864" t="str">
        <f>"7.16"</f>
        <v>7.16</v>
      </c>
      <c r="C864" t="s">
        <v>1231</v>
      </c>
      <c r="D864" t="str">
        <f t="shared" si="56"/>
        <v>2</v>
      </c>
      <c r="E864">
        <v>672</v>
      </c>
      <c r="F864">
        <v>1948</v>
      </c>
      <c r="G864" t="s">
        <v>1232</v>
      </c>
      <c r="H864" t="s">
        <v>11</v>
      </c>
      <c r="I864">
        <v>1</v>
      </c>
      <c r="J864" t="s">
        <v>14</v>
      </c>
      <c r="K864" t="s">
        <v>11</v>
      </c>
    </row>
    <row r="865" spans="1:11" x14ac:dyDescent="0.25">
      <c r="A865" t="str">
        <f t="shared" si="55"/>
        <v>401</v>
      </c>
      <c r="B865" t="str">
        <f>"8"</f>
        <v>8</v>
      </c>
      <c r="C865" t="s">
        <v>1233</v>
      </c>
      <c r="D865" t="str">
        <f t="shared" si="56"/>
        <v>2</v>
      </c>
      <c r="E865">
        <v>1349</v>
      </c>
      <c r="F865">
        <v>1950</v>
      </c>
      <c r="G865" t="s">
        <v>123</v>
      </c>
      <c r="H865" t="s">
        <v>11</v>
      </c>
      <c r="I865">
        <v>1</v>
      </c>
      <c r="J865" t="s">
        <v>19</v>
      </c>
      <c r="K865" t="s">
        <v>11</v>
      </c>
    </row>
    <row r="866" spans="1:11" x14ac:dyDescent="0.25">
      <c r="A866" t="str">
        <f t="shared" si="55"/>
        <v>401</v>
      </c>
      <c r="B866" t="str">
        <f>"8.01"</f>
        <v>8.01</v>
      </c>
      <c r="C866" t="s">
        <v>1234</v>
      </c>
      <c r="D866" t="str">
        <f t="shared" si="56"/>
        <v>2</v>
      </c>
      <c r="E866">
        <v>876</v>
      </c>
      <c r="F866">
        <v>1948</v>
      </c>
      <c r="G866" t="s">
        <v>1235</v>
      </c>
      <c r="H866" t="s">
        <v>11</v>
      </c>
      <c r="I866">
        <v>1</v>
      </c>
      <c r="J866" t="s">
        <v>14</v>
      </c>
      <c r="K866" t="s">
        <v>11</v>
      </c>
    </row>
    <row r="867" spans="1:11" x14ac:dyDescent="0.25">
      <c r="A867" t="str">
        <f t="shared" si="55"/>
        <v>401</v>
      </c>
      <c r="B867" t="str">
        <f>"8.02"</f>
        <v>8.02</v>
      </c>
      <c r="C867" t="s">
        <v>1236</v>
      </c>
      <c r="D867" t="str">
        <f t="shared" si="56"/>
        <v>2</v>
      </c>
      <c r="E867">
        <v>915</v>
      </c>
      <c r="F867">
        <v>1948</v>
      </c>
      <c r="G867" t="s">
        <v>1237</v>
      </c>
      <c r="H867" t="s">
        <v>11</v>
      </c>
      <c r="I867">
        <v>1</v>
      </c>
      <c r="J867" t="s">
        <v>14</v>
      </c>
      <c r="K867" t="s">
        <v>11</v>
      </c>
    </row>
    <row r="868" spans="1:11" x14ac:dyDescent="0.25">
      <c r="A868" t="str">
        <f t="shared" si="55"/>
        <v>401</v>
      </c>
      <c r="B868" t="str">
        <f>"8.03"</f>
        <v>8.03</v>
      </c>
      <c r="C868" t="s">
        <v>1238</v>
      </c>
      <c r="D868" t="str">
        <f t="shared" si="56"/>
        <v>2</v>
      </c>
      <c r="E868">
        <v>915</v>
      </c>
      <c r="F868">
        <v>1948</v>
      </c>
      <c r="G868" t="s">
        <v>1239</v>
      </c>
      <c r="H868" t="s">
        <v>11</v>
      </c>
      <c r="I868">
        <v>1</v>
      </c>
      <c r="J868" t="s">
        <v>14</v>
      </c>
      <c r="K868" t="s">
        <v>11</v>
      </c>
    </row>
    <row r="869" spans="1:11" x14ac:dyDescent="0.25">
      <c r="A869" t="str">
        <f t="shared" si="55"/>
        <v>401</v>
      </c>
      <c r="B869" t="str">
        <f>"8.04"</f>
        <v>8.04</v>
      </c>
      <c r="C869" t="s">
        <v>1240</v>
      </c>
      <c r="D869" t="str">
        <f t="shared" si="56"/>
        <v>2</v>
      </c>
      <c r="E869">
        <v>876</v>
      </c>
      <c r="F869">
        <v>1948</v>
      </c>
      <c r="G869" t="s">
        <v>1241</v>
      </c>
      <c r="H869" t="s">
        <v>11</v>
      </c>
      <c r="I869">
        <v>1</v>
      </c>
      <c r="J869" t="s">
        <v>14</v>
      </c>
      <c r="K869" t="s">
        <v>11</v>
      </c>
    </row>
    <row r="870" spans="1:11" x14ac:dyDescent="0.25">
      <c r="A870" t="str">
        <f t="shared" si="55"/>
        <v>401</v>
      </c>
      <c r="B870" t="str">
        <f>"8.05"</f>
        <v>8.05</v>
      </c>
      <c r="C870" t="s">
        <v>1242</v>
      </c>
      <c r="D870" t="str">
        <f t="shared" si="56"/>
        <v>2</v>
      </c>
      <c r="E870">
        <v>876</v>
      </c>
      <c r="F870">
        <v>1948</v>
      </c>
      <c r="G870" t="s">
        <v>1243</v>
      </c>
      <c r="H870" t="s">
        <v>11</v>
      </c>
      <c r="I870">
        <v>1</v>
      </c>
      <c r="J870" t="s">
        <v>14</v>
      </c>
      <c r="K870" t="s">
        <v>11</v>
      </c>
    </row>
    <row r="871" spans="1:11" x14ac:dyDescent="0.25">
      <c r="A871" t="str">
        <f t="shared" si="55"/>
        <v>401</v>
      </c>
      <c r="B871" t="str">
        <f>"8.06"</f>
        <v>8.06</v>
      </c>
      <c r="C871" t="s">
        <v>1244</v>
      </c>
      <c r="D871" t="str">
        <f t="shared" si="56"/>
        <v>2</v>
      </c>
      <c r="E871">
        <v>915</v>
      </c>
      <c r="F871">
        <v>1948</v>
      </c>
      <c r="G871" t="s">
        <v>1245</v>
      </c>
      <c r="H871" t="s">
        <v>11</v>
      </c>
      <c r="I871">
        <v>1</v>
      </c>
      <c r="J871" t="s">
        <v>14</v>
      </c>
      <c r="K871" t="s">
        <v>11</v>
      </c>
    </row>
    <row r="872" spans="1:11" x14ac:dyDescent="0.25">
      <c r="A872" t="str">
        <f t="shared" si="55"/>
        <v>401</v>
      </c>
      <c r="B872" t="str">
        <f>"8.07"</f>
        <v>8.07</v>
      </c>
      <c r="C872" t="s">
        <v>1246</v>
      </c>
      <c r="D872" t="str">
        <f t="shared" si="56"/>
        <v>2</v>
      </c>
      <c r="E872">
        <v>915</v>
      </c>
      <c r="F872">
        <v>1948</v>
      </c>
      <c r="G872" t="s">
        <v>1247</v>
      </c>
      <c r="H872" t="s">
        <v>11</v>
      </c>
      <c r="I872">
        <v>1</v>
      </c>
      <c r="J872" t="s">
        <v>14</v>
      </c>
      <c r="K872" t="s">
        <v>11</v>
      </c>
    </row>
    <row r="873" spans="1:11" x14ac:dyDescent="0.25">
      <c r="A873" t="str">
        <f t="shared" si="55"/>
        <v>401</v>
      </c>
      <c r="B873" t="str">
        <f>"8.08"</f>
        <v>8.08</v>
      </c>
      <c r="C873" t="s">
        <v>1248</v>
      </c>
      <c r="D873" t="str">
        <f t="shared" si="56"/>
        <v>2</v>
      </c>
      <c r="E873">
        <v>876</v>
      </c>
      <c r="F873">
        <v>1948</v>
      </c>
      <c r="G873" t="s">
        <v>1249</v>
      </c>
      <c r="H873" t="s">
        <v>11</v>
      </c>
      <c r="I873">
        <v>1</v>
      </c>
      <c r="J873" t="s">
        <v>14</v>
      </c>
      <c r="K873" t="s">
        <v>11</v>
      </c>
    </row>
    <row r="874" spans="1:11" x14ac:dyDescent="0.25">
      <c r="A874" t="str">
        <f t="shared" si="55"/>
        <v>401</v>
      </c>
      <c r="B874" t="str">
        <f>"8.09"</f>
        <v>8.09</v>
      </c>
      <c r="C874" t="s">
        <v>1250</v>
      </c>
      <c r="D874" t="str">
        <f t="shared" si="56"/>
        <v>2</v>
      </c>
      <c r="E874">
        <v>876</v>
      </c>
      <c r="F874">
        <v>1948</v>
      </c>
      <c r="G874" t="s">
        <v>1251</v>
      </c>
      <c r="H874" t="s">
        <v>11</v>
      </c>
      <c r="I874">
        <v>1</v>
      </c>
      <c r="J874" t="s">
        <v>14</v>
      </c>
      <c r="K874" t="s">
        <v>11</v>
      </c>
    </row>
    <row r="875" spans="1:11" x14ac:dyDescent="0.25">
      <c r="A875" t="str">
        <f t="shared" si="55"/>
        <v>401</v>
      </c>
      <c r="B875" t="str">
        <f>"8.10"</f>
        <v>8.10</v>
      </c>
      <c r="C875" t="s">
        <v>1252</v>
      </c>
      <c r="D875" t="str">
        <f t="shared" si="56"/>
        <v>2</v>
      </c>
      <c r="E875">
        <v>915</v>
      </c>
      <c r="F875">
        <v>1948</v>
      </c>
      <c r="G875" t="s">
        <v>1253</v>
      </c>
      <c r="H875" t="s">
        <v>11</v>
      </c>
      <c r="I875">
        <v>1</v>
      </c>
      <c r="J875" t="s">
        <v>14</v>
      </c>
      <c r="K875" t="s">
        <v>11</v>
      </c>
    </row>
    <row r="876" spans="1:11" x14ac:dyDescent="0.25">
      <c r="A876" t="str">
        <f t="shared" ref="A876:A891" si="57">"401"</f>
        <v>401</v>
      </c>
      <c r="B876" t="str">
        <f>"8.11"</f>
        <v>8.11</v>
      </c>
      <c r="C876" t="s">
        <v>1254</v>
      </c>
      <c r="D876" t="str">
        <f t="shared" si="56"/>
        <v>2</v>
      </c>
      <c r="E876">
        <v>915</v>
      </c>
      <c r="F876">
        <v>1948</v>
      </c>
      <c r="G876" t="s">
        <v>1255</v>
      </c>
      <c r="H876" t="s">
        <v>11</v>
      </c>
      <c r="I876">
        <v>1</v>
      </c>
      <c r="J876" t="s">
        <v>14</v>
      </c>
      <c r="K876" t="s">
        <v>11</v>
      </c>
    </row>
    <row r="877" spans="1:11" x14ac:dyDescent="0.25">
      <c r="A877" t="str">
        <f t="shared" si="57"/>
        <v>401</v>
      </c>
      <c r="B877" t="str">
        <f>"8.12"</f>
        <v>8.12</v>
      </c>
      <c r="C877" t="s">
        <v>1256</v>
      </c>
      <c r="D877" t="str">
        <f t="shared" si="56"/>
        <v>2</v>
      </c>
      <c r="E877">
        <v>876</v>
      </c>
      <c r="F877">
        <v>1948</v>
      </c>
      <c r="G877" t="s">
        <v>1257</v>
      </c>
      <c r="H877" t="s">
        <v>11</v>
      </c>
      <c r="I877">
        <v>1</v>
      </c>
      <c r="J877" t="s">
        <v>14</v>
      </c>
      <c r="K877" t="s">
        <v>11</v>
      </c>
    </row>
    <row r="878" spans="1:11" x14ac:dyDescent="0.25">
      <c r="A878" t="str">
        <f t="shared" si="57"/>
        <v>401</v>
      </c>
      <c r="B878" t="str">
        <f>"8.13"</f>
        <v>8.13</v>
      </c>
      <c r="C878" t="s">
        <v>1258</v>
      </c>
      <c r="D878" t="str">
        <f t="shared" si="56"/>
        <v>2</v>
      </c>
      <c r="E878">
        <v>672</v>
      </c>
      <c r="F878">
        <v>1948</v>
      </c>
      <c r="G878" t="s">
        <v>1259</v>
      </c>
      <c r="H878" t="s">
        <v>11</v>
      </c>
      <c r="I878">
        <v>1</v>
      </c>
      <c r="J878" t="s">
        <v>14</v>
      </c>
      <c r="K878" t="s">
        <v>11</v>
      </c>
    </row>
    <row r="879" spans="1:11" x14ac:dyDescent="0.25">
      <c r="A879" t="str">
        <f t="shared" si="57"/>
        <v>401</v>
      </c>
      <c r="B879" t="str">
        <f>"8.14"</f>
        <v>8.14</v>
      </c>
      <c r="C879" t="s">
        <v>1260</v>
      </c>
      <c r="D879" t="str">
        <f t="shared" si="56"/>
        <v>2</v>
      </c>
      <c r="E879">
        <v>711</v>
      </c>
      <c r="F879">
        <v>1948</v>
      </c>
      <c r="G879" t="s">
        <v>1261</v>
      </c>
      <c r="H879" t="s">
        <v>11</v>
      </c>
      <c r="I879">
        <v>1</v>
      </c>
      <c r="J879" t="s">
        <v>14</v>
      </c>
      <c r="K879" t="s">
        <v>11</v>
      </c>
    </row>
    <row r="880" spans="1:11" x14ac:dyDescent="0.25">
      <c r="A880" t="str">
        <f t="shared" si="57"/>
        <v>401</v>
      </c>
      <c r="B880" t="str">
        <f>"8.15"</f>
        <v>8.15</v>
      </c>
      <c r="C880" t="s">
        <v>1262</v>
      </c>
      <c r="D880" t="str">
        <f t="shared" si="56"/>
        <v>2</v>
      </c>
      <c r="E880">
        <v>711</v>
      </c>
      <c r="F880">
        <v>1948</v>
      </c>
      <c r="G880" t="s">
        <v>1263</v>
      </c>
      <c r="H880" t="s">
        <v>11</v>
      </c>
      <c r="I880">
        <v>1</v>
      </c>
      <c r="J880" t="s">
        <v>14</v>
      </c>
      <c r="K880" t="s">
        <v>11</v>
      </c>
    </row>
    <row r="881" spans="1:11" x14ac:dyDescent="0.25">
      <c r="A881" t="str">
        <f t="shared" si="57"/>
        <v>401</v>
      </c>
      <c r="B881" t="str">
        <f>"8.16"</f>
        <v>8.16</v>
      </c>
      <c r="C881" t="s">
        <v>1264</v>
      </c>
      <c r="D881" t="str">
        <f t="shared" si="56"/>
        <v>2</v>
      </c>
      <c r="E881">
        <v>672</v>
      </c>
      <c r="F881">
        <v>1948</v>
      </c>
      <c r="G881" t="s">
        <v>1265</v>
      </c>
      <c r="H881" t="s">
        <v>11</v>
      </c>
      <c r="I881">
        <v>1</v>
      </c>
      <c r="J881" t="s">
        <v>14</v>
      </c>
      <c r="K881" t="s">
        <v>11</v>
      </c>
    </row>
    <row r="882" spans="1:11" x14ac:dyDescent="0.25">
      <c r="A882" t="str">
        <f t="shared" si="57"/>
        <v>401</v>
      </c>
      <c r="B882" t="str">
        <f>"8.17"</f>
        <v>8.17</v>
      </c>
      <c r="C882" t="s">
        <v>1266</v>
      </c>
      <c r="D882" t="str">
        <f t="shared" si="56"/>
        <v>2</v>
      </c>
      <c r="E882">
        <v>672</v>
      </c>
      <c r="F882">
        <v>1948</v>
      </c>
      <c r="G882" t="s">
        <v>1267</v>
      </c>
      <c r="H882" t="s">
        <v>11</v>
      </c>
      <c r="I882">
        <v>1</v>
      </c>
      <c r="J882" t="s">
        <v>14</v>
      </c>
      <c r="K882" t="s">
        <v>11</v>
      </c>
    </row>
    <row r="883" spans="1:11" x14ac:dyDescent="0.25">
      <c r="A883" t="str">
        <f t="shared" si="57"/>
        <v>401</v>
      </c>
      <c r="B883" t="str">
        <f>"8.18"</f>
        <v>8.18</v>
      </c>
      <c r="C883" t="s">
        <v>1268</v>
      </c>
      <c r="D883" t="str">
        <f t="shared" si="56"/>
        <v>2</v>
      </c>
      <c r="E883">
        <v>711</v>
      </c>
      <c r="F883">
        <v>1948</v>
      </c>
      <c r="G883" t="s">
        <v>1269</v>
      </c>
      <c r="H883" t="s">
        <v>11</v>
      </c>
      <c r="I883">
        <v>1</v>
      </c>
      <c r="J883" t="s">
        <v>14</v>
      </c>
      <c r="K883" t="s">
        <v>11</v>
      </c>
    </row>
    <row r="884" spans="1:11" x14ac:dyDescent="0.25">
      <c r="A884" t="str">
        <f t="shared" si="57"/>
        <v>401</v>
      </c>
      <c r="B884" t="str">
        <f>"8.19"</f>
        <v>8.19</v>
      </c>
      <c r="C884" t="s">
        <v>1270</v>
      </c>
      <c r="D884" t="str">
        <f t="shared" si="56"/>
        <v>2</v>
      </c>
      <c r="E884">
        <v>711</v>
      </c>
      <c r="F884">
        <v>1948</v>
      </c>
      <c r="G884" t="s">
        <v>1271</v>
      </c>
      <c r="H884" t="s">
        <v>11</v>
      </c>
      <c r="I884">
        <v>1</v>
      </c>
      <c r="J884" t="s">
        <v>14</v>
      </c>
      <c r="K884" t="s">
        <v>11</v>
      </c>
    </row>
    <row r="885" spans="1:11" x14ac:dyDescent="0.25">
      <c r="A885" t="str">
        <f t="shared" si="57"/>
        <v>401</v>
      </c>
      <c r="B885" t="str">
        <f>"8.20"</f>
        <v>8.20</v>
      </c>
      <c r="C885" t="s">
        <v>1272</v>
      </c>
      <c r="D885" t="str">
        <f t="shared" si="56"/>
        <v>2</v>
      </c>
      <c r="E885">
        <v>672</v>
      </c>
      <c r="F885">
        <v>1948</v>
      </c>
      <c r="G885" t="s">
        <v>1273</v>
      </c>
      <c r="H885" t="s">
        <v>11</v>
      </c>
      <c r="I885">
        <v>1</v>
      </c>
      <c r="J885" t="s">
        <v>14</v>
      </c>
      <c r="K885" t="s">
        <v>11</v>
      </c>
    </row>
    <row r="886" spans="1:11" x14ac:dyDescent="0.25">
      <c r="A886" t="str">
        <f t="shared" si="57"/>
        <v>401</v>
      </c>
      <c r="B886" t="str">
        <f>"8.21"</f>
        <v>8.21</v>
      </c>
      <c r="C886" t="s">
        <v>1274</v>
      </c>
      <c r="D886" t="str">
        <f t="shared" si="56"/>
        <v>2</v>
      </c>
      <c r="E886">
        <v>876</v>
      </c>
      <c r="F886">
        <v>1948</v>
      </c>
      <c r="G886" t="s">
        <v>1275</v>
      </c>
      <c r="H886" t="s">
        <v>11</v>
      </c>
      <c r="I886">
        <v>1</v>
      </c>
      <c r="J886" t="s">
        <v>14</v>
      </c>
      <c r="K886" t="s">
        <v>11</v>
      </c>
    </row>
    <row r="887" spans="1:11" x14ac:dyDescent="0.25">
      <c r="A887" t="str">
        <f t="shared" si="57"/>
        <v>401</v>
      </c>
      <c r="B887" t="str">
        <f>"8.22"</f>
        <v>8.22</v>
      </c>
      <c r="C887" t="s">
        <v>1276</v>
      </c>
      <c r="D887" t="str">
        <f t="shared" si="56"/>
        <v>2</v>
      </c>
      <c r="E887">
        <v>915</v>
      </c>
      <c r="F887">
        <v>1948</v>
      </c>
      <c r="G887" t="s">
        <v>1277</v>
      </c>
      <c r="H887" t="s">
        <v>11</v>
      </c>
      <c r="I887">
        <v>1</v>
      </c>
      <c r="J887" t="s">
        <v>14</v>
      </c>
      <c r="K887" t="s">
        <v>11</v>
      </c>
    </row>
    <row r="888" spans="1:11" x14ac:dyDescent="0.25">
      <c r="A888" t="str">
        <f t="shared" si="57"/>
        <v>401</v>
      </c>
      <c r="B888" t="str">
        <f>"8.23"</f>
        <v>8.23</v>
      </c>
      <c r="C888" t="s">
        <v>1278</v>
      </c>
      <c r="D888" t="str">
        <f t="shared" si="56"/>
        <v>2</v>
      </c>
      <c r="E888">
        <v>915</v>
      </c>
      <c r="F888">
        <v>1948</v>
      </c>
      <c r="G888" t="s">
        <v>1279</v>
      </c>
      <c r="H888" t="s">
        <v>11</v>
      </c>
      <c r="I888">
        <v>1</v>
      </c>
      <c r="J888" t="s">
        <v>14</v>
      </c>
      <c r="K888" t="s">
        <v>11</v>
      </c>
    </row>
    <row r="889" spans="1:11" x14ac:dyDescent="0.25">
      <c r="A889" t="str">
        <f t="shared" si="57"/>
        <v>401</v>
      </c>
      <c r="B889" t="str">
        <f>"8.24"</f>
        <v>8.24</v>
      </c>
      <c r="C889" t="s">
        <v>1280</v>
      </c>
      <c r="D889" t="str">
        <f t="shared" si="56"/>
        <v>2</v>
      </c>
      <c r="E889">
        <v>876</v>
      </c>
      <c r="F889">
        <v>1948</v>
      </c>
      <c r="G889" t="s">
        <v>1281</v>
      </c>
      <c r="H889" t="s">
        <v>11</v>
      </c>
      <c r="I889">
        <v>1</v>
      </c>
      <c r="J889" t="s">
        <v>14</v>
      </c>
      <c r="K889" t="s">
        <v>11</v>
      </c>
    </row>
    <row r="890" spans="1:11" x14ac:dyDescent="0.25">
      <c r="A890" t="str">
        <f t="shared" si="57"/>
        <v>401</v>
      </c>
      <c r="B890" t="str">
        <f>"9"</f>
        <v>9</v>
      </c>
      <c r="C890" t="s">
        <v>1282</v>
      </c>
      <c r="D890" t="str">
        <f t="shared" si="56"/>
        <v>2</v>
      </c>
      <c r="E890">
        <v>1344</v>
      </c>
      <c r="F890">
        <v>1910</v>
      </c>
      <c r="G890" t="s">
        <v>35</v>
      </c>
      <c r="H890" t="s">
        <v>11</v>
      </c>
      <c r="I890">
        <v>1</v>
      </c>
      <c r="J890" t="s">
        <v>19</v>
      </c>
      <c r="K890" t="s">
        <v>11</v>
      </c>
    </row>
    <row r="891" spans="1:11" x14ac:dyDescent="0.25">
      <c r="A891" t="str">
        <f t="shared" si="57"/>
        <v>401</v>
      </c>
      <c r="B891" t="str">
        <f>"10"</f>
        <v>10</v>
      </c>
      <c r="C891" t="s">
        <v>1283</v>
      </c>
      <c r="D891" t="str">
        <f t="shared" si="56"/>
        <v>2</v>
      </c>
      <c r="E891">
        <v>2163</v>
      </c>
      <c r="F891">
        <v>1970</v>
      </c>
      <c r="G891" t="s">
        <v>35</v>
      </c>
      <c r="H891" t="s">
        <v>11</v>
      </c>
      <c r="I891">
        <v>2</v>
      </c>
      <c r="J891" t="s">
        <v>19</v>
      </c>
      <c r="K891" t="s">
        <v>11</v>
      </c>
    </row>
    <row r="892" spans="1:11" x14ac:dyDescent="0.25">
      <c r="A892" t="str">
        <f t="shared" ref="A892:A923" si="58">"401.01"</f>
        <v>401.01</v>
      </c>
      <c r="B892" t="str">
        <f>"1"</f>
        <v>1</v>
      </c>
      <c r="C892" t="s">
        <v>12</v>
      </c>
      <c r="D892" t="str">
        <f t="shared" si="56"/>
        <v>2</v>
      </c>
      <c r="E892">
        <v>0</v>
      </c>
      <c r="F892">
        <v>0</v>
      </c>
      <c r="G892" t="s">
        <v>1002</v>
      </c>
      <c r="H892" t="s">
        <v>11</v>
      </c>
      <c r="I892">
        <v>0</v>
      </c>
      <c r="J892" t="s">
        <v>14</v>
      </c>
      <c r="K892" t="s">
        <v>11</v>
      </c>
    </row>
    <row r="893" spans="1:11" x14ac:dyDescent="0.25">
      <c r="A893" t="str">
        <f t="shared" si="58"/>
        <v>401.01</v>
      </c>
      <c r="B893" t="str">
        <f>"9.01"</f>
        <v>9.01</v>
      </c>
      <c r="C893" t="s">
        <v>1284</v>
      </c>
      <c r="D893" t="str">
        <f t="shared" si="56"/>
        <v>2</v>
      </c>
      <c r="E893">
        <v>876</v>
      </c>
      <c r="F893">
        <v>1948</v>
      </c>
      <c r="G893" t="s">
        <v>1285</v>
      </c>
      <c r="H893" t="s">
        <v>11</v>
      </c>
      <c r="I893">
        <v>1</v>
      </c>
      <c r="J893" t="s">
        <v>14</v>
      </c>
      <c r="K893" t="s">
        <v>11</v>
      </c>
    </row>
    <row r="894" spans="1:11" x14ac:dyDescent="0.25">
      <c r="A894" t="str">
        <f t="shared" si="58"/>
        <v>401.01</v>
      </c>
      <c r="B894" t="str">
        <f>"9.02"</f>
        <v>9.02</v>
      </c>
      <c r="C894" t="s">
        <v>1286</v>
      </c>
      <c r="D894" t="str">
        <f t="shared" si="56"/>
        <v>2</v>
      </c>
      <c r="E894">
        <v>915</v>
      </c>
      <c r="F894">
        <v>1948</v>
      </c>
      <c r="G894" t="s">
        <v>1287</v>
      </c>
      <c r="H894" t="s">
        <v>11</v>
      </c>
      <c r="I894">
        <v>1</v>
      </c>
      <c r="J894" t="s">
        <v>14</v>
      </c>
      <c r="K894" t="s">
        <v>11</v>
      </c>
    </row>
    <row r="895" spans="1:11" x14ac:dyDescent="0.25">
      <c r="A895" t="str">
        <f t="shared" si="58"/>
        <v>401.01</v>
      </c>
      <c r="B895" t="str">
        <f>"9.03"</f>
        <v>9.03</v>
      </c>
      <c r="C895" t="s">
        <v>1288</v>
      </c>
      <c r="D895" t="str">
        <f t="shared" si="56"/>
        <v>2</v>
      </c>
      <c r="E895">
        <v>915</v>
      </c>
      <c r="F895">
        <v>1948</v>
      </c>
      <c r="G895" t="s">
        <v>1289</v>
      </c>
      <c r="H895" t="s">
        <v>11</v>
      </c>
      <c r="I895">
        <v>1</v>
      </c>
      <c r="J895" t="s">
        <v>14</v>
      </c>
      <c r="K895" t="s">
        <v>11</v>
      </c>
    </row>
    <row r="896" spans="1:11" x14ac:dyDescent="0.25">
      <c r="A896" t="str">
        <f t="shared" si="58"/>
        <v>401.01</v>
      </c>
      <c r="B896" t="str">
        <f>"9.04"</f>
        <v>9.04</v>
      </c>
      <c r="C896" t="s">
        <v>1290</v>
      </c>
      <c r="D896" t="str">
        <f t="shared" si="56"/>
        <v>2</v>
      </c>
      <c r="E896">
        <v>876</v>
      </c>
      <c r="F896">
        <v>1948</v>
      </c>
      <c r="G896" t="s">
        <v>1291</v>
      </c>
      <c r="H896" t="s">
        <v>11</v>
      </c>
      <c r="I896">
        <v>1</v>
      </c>
      <c r="J896" t="s">
        <v>14</v>
      </c>
      <c r="K896" t="s">
        <v>11</v>
      </c>
    </row>
    <row r="897" spans="1:11" x14ac:dyDescent="0.25">
      <c r="A897" t="str">
        <f t="shared" si="58"/>
        <v>401.01</v>
      </c>
      <c r="B897" t="str">
        <f>"9.05"</f>
        <v>9.05</v>
      </c>
      <c r="C897" t="s">
        <v>1292</v>
      </c>
      <c r="D897" t="str">
        <f t="shared" si="56"/>
        <v>2</v>
      </c>
      <c r="E897">
        <v>876</v>
      </c>
      <c r="F897">
        <v>1948</v>
      </c>
      <c r="G897" t="s">
        <v>1293</v>
      </c>
      <c r="H897" t="s">
        <v>11</v>
      </c>
      <c r="I897">
        <v>1</v>
      </c>
      <c r="J897" t="s">
        <v>14</v>
      </c>
      <c r="K897" t="s">
        <v>11</v>
      </c>
    </row>
    <row r="898" spans="1:11" x14ac:dyDescent="0.25">
      <c r="A898" t="str">
        <f t="shared" si="58"/>
        <v>401.01</v>
      </c>
      <c r="B898" t="str">
        <f>"9.06"</f>
        <v>9.06</v>
      </c>
      <c r="C898" t="s">
        <v>1294</v>
      </c>
      <c r="D898" t="str">
        <f t="shared" si="56"/>
        <v>2</v>
      </c>
      <c r="E898">
        <v>915</v>
      </c>
      <c r="F898">
        <v>1948</v>
      </c>
      <c r="G898" t="s">
        <v>1295</v>
      </c>
      <c r="H898" t="s">
        <v>11</v>
      </c>
      <c r="I898">
        <v>1</v>
      </c>
      <c r="J898" t="s">
        <v>14</v>
      </c>
      <c r="K898" t="s">
        <v>11</v>
      </c>
    </row>
    <row r="899" spans="1:11" x14ac:dyDescent="0.25">
      <c r="A899" t="str">
        <f t="shared" si="58"/>
        <v>401.01</v>
      </c>
      <c r="B899" t="str">
        <f>"9.07"</f>
        <v>9.07</v>
      </c>
      <c r="C899" t="s">
        <v>1296</v>
      </c>
      <c r="D899" t="str">
        <f t="shared" si="56"/>
        <v>2</v>
      </c>
      <c r="E899">
        <v>915</v>
      </c>
      <c r="F899">
        <v>1948</v>
      </c>
      <c r="G899" t="s">
        <v>1297</v>
      </c>
      <c r="H899" t="s">
        <v>11</v>
      </c>
      <c r="I899">
        <v>1</v>
      </c>
      <c r="J899" t="s">
        <v>14</v>
      </c>
      <c r="K899" t="s">
        <v>11</v>
      </c>
    </row>
    <row r="900" spans="1:11" x14ac:dyDescent="0.25">
      <c r="A900" t="str">
        <f t="shared" si="58"/>
        <v>401.01</v>
      </c>
      <c r="B900" t="str">
        <f>"9.08"</f>
        <v>9.08</v>
      </c>
      <c r="C900" t="s">
        <v>1298</v>
      </c>
      <c r="D900" t="str">
        <f t="shared" si="56"/>
        <v>2</v>
      </c>
      <c r="E900">
        <v>876</v>
      </c>
      <c r="F900">
        <v>1948</v>
      </c>
      <c r="G900" t="s">
        <v>1299</v>
      </c>
      <c r="H900" t="s">
        <v>11</v>
      </c>
      <c r="I900">
        <v>1</v>
      </c>
      <c r="J900" t="s">
        <v>14</v>
      </c>
      <c r="K900" t="s">
        <v>11</v>
      </c>
    </row>
    <row r="901" spans="1:11" x14ac:dyDescent="0.25">
      <c r="A901" t="str">
        <f t="shared" si="58"/>
        <v>401.01</v>
      </c>
      <c r="B901" t="str">
        <f>"10.01"</f>
        <v>10.01</v>
      </c>
      <c r="C901" t="s">
        <v>1300</v>
      </c>
      <c r="D901" t="str">
        <f t="shared" si="56"/>
        <v>2</v>
      </c>
      <c r="E901">
        <v>672</v>
      </c>
      <c r="F901">
        <v>1948</v>
      </c>
      <c r="G901" t="s">
        <v>1301</v>
      </c>
      <c r="H901" t="s">
        <v>11</v>
      </c>
      <c r="I901">
        <v>1</v>
      </c>
      <c r="J901" t="s">
        <v>14</v>
      </c>
      <c r="K901" t="s">
        <v>11</v>
      </c>
    </row>
    <row r="902" spans="1:11" x14ac:dyDescent="0.25">
      <c r="A902" t="str">
        <f t="shared" si="58"/>
        <v>401.01</v>
      </c>
      <c r="B902" t="str">
        <f>"10.02"</f>
        <v>10.02</v>
      </c>
      <c r="C902" t="s">
        <v>1302</v>
      </c>
      <c r="D902" t="str">
        <f t="shared" si="56"/>
        <v>2</v>
      </c>
      <c r="E902">
        <v>711</v>
      </c>
      <c r="F902">
        <v>1948</v>
      </c>
      <c r="G902" t="s">
        <v>1303</v>
      </c>
      <c r="H902" t="s">
        <v>11</v>
      </c>
      <c r="I902">
        <v>1</v>
      </c>
      <c r="J902" t="s">
        <v>14</v>
      </c>
      <c r="K902" t="s">
        <v>11</v>
      </c>
    </row>
    <row r="903" spans="1:11" x14ac:dyDescent="0.25">
      <c r="A903" t="str">
        <f t="shared" si="58"/>
        <v>401.01</v>
      </c>
      <c r="B903" t="str">
        <f>"10.03"</f>
        <v>10.03</v>
      </c>
      <c r="C903" t="s">
        <v>1304</v>
      </c>
      <c r="D903" t="str">
        <f t="shared" si="56"/>
        <v>2</v>
      </c>
      <c r="E903">
        <v>711</v>
      </c>
      <c r="F903">
        <v>1948</v>
      </c>
      <c r="G903" t="s">
        <v>1305</v>
      </c>
      <c r="H903" t="s">
        <v>11</v>
      </c>
      <c r="I903">
        <v>1</v>
      </c>
      <c r="J903" t="s">
        <v>14</v>
      </c>
      <c r="K903" t="s">
        <v>11</v>
      </c>
    </row>
    <row r="904" spans="1:11" x14ac:dyDescent="0.25">
      <c r="A904" t="str">
        <f t="shared" si="58"/>
        <v>401.01</v>
      </c>
      <c r="B904" t="str">
        <f>"10.04"</f>
        <v>10.04</v>
      </c>
      <c r="C904" t="s">
        <v>1306</v>
      </c>
      <c r="D904" t="str">
        <f t="shared" si="56"/>
        <v>2</v>
      </c>
      <c r="E904">
        <v>672</v>
      </c>
      <c r="F904">
        <v>1948</v>
      </c>
      <c r="G904" t="s">
        <v>1307</v>
      </c>
      <c r="H904" t="s">
        <v>11</v>
      </c>
      <c r="I904">
        <v>1</v>
      </c>
      <c r="J904" t="s">
        <v>14</v>
      </c>
      <c r="K904" t="s">
        <v>11</v>
      </c>
    </row>
    <row r="905" spans="1:11" x14ac:dyDescent="0.25">
      <c r="A905" t="str">
        <f t="shared" si="58"/>
        <v>401.01</v>
      </c>
      <c r="B905" t="str">
        <f>"10.05"</f>
        <v>10.05</v>
      </c>
      <c r="C905" t="s">
        <v>1308</v>
      </c>
      <c r="D905" t="str">
        <f t="shared" si="56"/>
        <v>2</v>
      </c>
      <c r="E905">
        <v>876</v>
      </c>
      <c r="F905">
        <v>1948</v>
      </c>
      <c r="G905" t="s">
        <v>1309</v>
      </c>
      <c r="H905" t="s">
        <v>11</v>
      </c>
      <c r="I905">
        <v>1</v>
      </c>
      <c r="J905" t="s">
        <v>14</v>
      </c>
      <c r="K905" t="s">
        <v>11</v>
      </c>
    </row>
    <row r="906" spans="1:11" x14ac:dyDescent="0.25">
      <c r="A906" t="str">
        <f t="shared" si="58"/>
        <v>401.01</v>
      </c>
      <c r="B906" t="str">
        <f>"10.06"</f>
        <v>10.06</v>
      </c>
      <c r="C906" t="s">
        <v>1310</v>
      </c>
      <c r="D906" t="str">
        <f t="shared" si="56"/>
        <v>2</v>
      </c>
      <c r="E906">
        <v>915</v>
      </c>
      <c r="F906">
        <v>1948</v>
      </c>
      <c r="G906" t="s">
        <v>1311</v>
      </c>
      <c r="H906" t="s">
        <v>11</v>
      </c>
      <c r="I906">
        <v>1</v>
      </c>
      <c r="J906" t="s">
        <v>14</v>
      </c>
      <c r="K906" t="s">
        <v>11</v>
      </c>
    </row>
    <row r="907" spans="1:11" x14ac:dyDescent="0.25">
      <c r="A907" t="str">
        <f t="shared" si="58"/>
        <v>401.01</v>
      </c>
      <c r="B907" t="str">
        <f>"10.07"</f>
        <v>10.07</v>
      </c>
      <c r="C907" t="s">
        <v>1312</v>
      </c>
      <c r="D907" t="str">
        <f t="shared" si="56"/>
        <v>2</v>
      </c>
      <c r="E907">
        <v>915</v>
      </c>
      <c r="F907">
        <v>1948</v>
      </c>
      <c r="G907" t="s">
        <v>1313</v>
      </c>
      <c r="H907" t="s">
        <v>11</v>
      </c>
      <c r="I907">
        <v>1</v>
      </c>
      <c r="J907" t="s">
        <v>14</v>
      </c>
      <c r="K907" t="s">
        <v>11</v>
      </c>
    </row>
    <row r="908" spans="1:11" x14ac:dyDescent="0.25">
      <c r="A908" t="str">
        <f t="shared" si="58"/>
        <v>401.01</v>
      </c>
      <c r="B908" t="str">
        <f>"10.08"</f>
        <v>10.08</v>
      </c>
      <c r="C908" t="s">
        <v>1314</v>
      </c>
      <c r="D908" t="str">
        <f t="shared" si="56"/>
        <v>2</v>
      </c>
      <c r="E908">
        <v>876</v>
      </c>
      <c r="F908">
        <v>1948</v>
      </c>
      <c r="G908" t="s">
        <v>1315</v>
      </c>
      <c r="H908" t="s">
        <v>11</v>
      </c>
      <c r="I908">
        <v>1</v>
      </c>
      <c r="J908" t="s">
        <v>14</v>
      </c>
      <c r="K908" t="s">
        <v>11</v>
      </c>
    </row>
    <row r="909" spans="1:11" x14ac:dyDescent="0.25">
      <c r="A909" t="str">
        <f t="shared" si="58"/>
        <v>401.01</v>
      </c>
      <c r="B909" t="str">
        <f>"10.09"</f>
        <v>10.09</v>
      </c>
      <c r="C909" t="s">
        <v>1316</v>
      </c>
      <c r="D909" t="str">
        <f t="shared" si="56"/>
        <v>2</v>
      </c>
      <c r="E909">
        <v>672</v>
      </c>
      <c r="F909">
        <v>1948</v>
      </c>
      <c r="G909" t="s">
        <v>1317</v>
      </c>
      <c r="H909" t="s">
        <v>11</v>
      </c>
      <c r="I909">
        <v>1</v>
      </c>
      <c r="J909" t="s">
        <v>14</v>
      </c>
      <c r="K909" t="s">
        <v>11</v>
      </c>
    </row>
    <row r="910" spans="1:11" x14ac:dyDescent="0.25">
      <c r="A910" t="str">
        <f t="shared" si="58"/>
        <v>401.01</v>
      </c>
      <c r="B910" t="str">
        <f>"10.10"</f>
        <v>10.10</v>
      </c>
      <c r="C910" t="s">
        <v>1318</v>
      </c>
      <c r="D910" t="str">
        <f t="shared" si="56"/>
        <v>2</v>
      </c>
      <c r="E910">
        <v>711</v>
      </c>
      <c r="F910">
        <v>1948</v>
      </c>
      <c r="G910" t="s">
        <v>1319</v>
      </c>
      <c r="H910" t="s">
        <v>11</v>
      </c>
      <c r="I910">
        <v>1</v>
      </c>
      <c r="J910" t="s">
        <v>14</v>
      </c>
      <c r="K910" t="s">
        <v>11</v>
      </c>
    </row>
    <row r="911" spans="1:11" x14ac:dyDescent="0.25">
      <c r="A911" t="str">
        <f t="shared" si="58"/>
        <v>401.01</v>
      </c>
      <c r="B911" t="str">
        <f>"10.11"</f>
        <v>10.11</v>
      </c>
      <c r="C911" t="s">
        <v>1320</v>
      </c>
      <c r="D911" t="str">
        <f t="shared" si="56"/>
        <v>2</v>
      </c>
      <c r="E911">
        <v>711</v>
      </c>
      <c r="F911">
        <v>1948</v>
      </c>
      <c r="G911" t="s">
        <v>1321</v>
      </c>
      <c r="H911" t="s">
        <v>11</v>
      </c>
      <c r="I911">
        <v>1</v>
      </c>
      <c r="J911" t="s">
        <v>14</v>
      </c>
      <c r="K911" t="s">
        <v>11</v>
      </c>
    </row>
    <row r="912" spans="1:11" x14ac:dyDescent="0.25">
      <c r="A912" t="str">
        <f t="shared" si="58"/>
        <v>401.01</v>
      </c>
      <c r="B912" t="str">
        <f>"10.12"</f>
        <v>10.12</v>
      </c>
      <c r="C912" t="s">
        <v>1322</v>
      </c>
      <c r="D912" t="str">
        <f t="shared" si="56"/>
        <v>2</v>
      </c>
      <c r="E912">
        <v>672</v>
      </c>
      <c r="F912">
        <v>1948</v>
      </c>
      <c r="G912" t="s">
        <v>1323</v>
      </c>
      <c r="H912" t="s">
        <v>11</v>
      </c>
      <c r="I912">
        <v>1</v>
      </c>
      <c r="J912" t="s">
        <v>14</v>
      </c>
      <c r="K912" t="s">
        <v>11</v>
      </c>
    </row>
    <row r="913" spans="1:11" x14ac:dyDescent="0.25">
      <c r="A913" t="str">
        <f t="shared" si="58"/>
        <v>401.01</v>
      </c>
      <c r="B913" t="str">
        <f>"11.01"</f>
        <v>11.01</v>
      </c>
      <c r="C913" t="s">
        <v>1324</v>
      </c>
      <c r="D913" t="str">
        <f t="shared" si="56"/>
        <v>2</v>
      </c>
      <c r="E913">
        <v>876</v>
      </c>
      <c r="F913">
        <v>1948</v>
      </c>
      <c r="G913" t="s">
        <v>1325</v>
      </c>
      <c r="H913" t="s">
        <v>11</v>
      </c>
      <c r="I913">
        <v>1</v>
      </c>
      <c r="J913" t="s">
        <v>14</v>
      </c>
      <c r="K913" t="s">
        <v>11</v>
      </c>
    </row>
    <row r="914" spans="1:11" x14ac:dyDescent="0.25">
      <c r="A914" t="str">
        <f t="shared" si="58"/>
        <v>401.01</v>
      </c>
      <c r="B914" t="str">
        <f>"11.02"</f>
        <v>11.02</v>
      </c>
      <c r="C914" t="s">
        <v>1326</v>
      </c>
      <c r="D914" t="str">
        <f t="shared" si="56"/>
        <v>2</v>
      </c>
      <c r="E914">
        <v>915</v>
      </c>
      <c r="F914">
        <v>1948</v>
      </c>
      <c r="G914" t="s">
        <v>1327</v>
      </c>
      <c r="H914" t="s">
        <v>11</v>
      </c>
      <c r="I914">
        <v>1</v>
      </c>
      <c r="J914" t="s">
        <v>14</v>
      </c>
      <c r="K914" t="s">
        <v>11</v>
      </c>
    </row>
    <row r="915" spans="1:11" x14ac:dyDescent="0.25">
      <c r="A915" t="str">
        <f t="shared" si="58"/>
        <v>401.01</v>
      </c>
      <c r="B915" t="str">
        <f>"11.03"</f>
        <v>11.03</v>
      </c>
      <c r="C915" t="s">
        <v>1328</v>
      </c>
      <c r="D915" t="str">
        <f t="shared" si="56"/>
        <v>2</v>
      </c>
      <c r="E915">
        <v>915</v>
      </c>
      <c r="F915">
        <v>1948</v>
      </c>
      <c r="G915" t="s">
        <v>1329</v>
      </c>
      <c r="H915" t="s">
        <v>11</v>
      </c>
      <c r="I915">
        <v>1</v>
      </c>
      <c r="J915" t="s">
        <v>14</v>
      </c>
      <c r="K915" t="s">
        <v>11</v>
      </c>
    </row>
    <row r="916" spans="1:11" x14ac:dyDescent="0.25">
      <c r="A916" t="str">
        <f t="shared" si="58"/>
        <v>401.01</v>
      </c>
      <c r="B916" t="str">
        <f>"11.04"</f>
        <v>11.04</v>
      </c>
      <c r="C916" t="s">
        <v>1330</v>
      </c>
      <c r="D916" t="str">
        <f t="shared" si="56"/>
        <v>2</v>
      </c>
      <c r="E916">
        <v>876</v>
      </c>
      <c r="F916">
        <v>1948</v>
      </c>
      <c r="G916" t="s">
        <v>1331</v>
      </c>
      <c r="H916" t="s">
        <v>11</v>
      </c>
      <c r="I916">
        <v>1</v>
      </c>
      <c r="J916" t="s">
        <v>14</v>
      </c>
      <c r="K916" t="s">
        <v>11</v>
      </c>
    </row>
    <row r="917" spans="1:11" x14ac:dyDescent="0.25">
      <c r="A917" t="str">
        <f t="shared" si="58"/>
        <v>401.01</v>
      </c>
      <c r="B917" t="str">
        <f>"11.05"</f>
        <v>11.05</v>
      </c>
      <c r="C917" t="s">
        <v>1332</v>
      </c>
      <c r="D917" t="str">
        <f t="shared" si="56"/>
        <v>2</v>
      </c>
      <c r="E917">
        <v>876</v>
      </c>
      <c r="F917">
        <v>1948</v>
      </c>
      <c r="G917" t="s">
        <v>1333</v>
      </c>
      <c r="H917" t="s">
        <v>11</v>
      </c>
      <c r="I917">
        <v>1</v>
      </c>
      <c r="J917" t="s">
        <v>14</v>
      </c>
      <c r="K917" t="s">
        <v>11</v>
      </c>
    </row>
    <row r="918" spans="1:11" x14ac:dyDescent="0.25">
      <c r="A918" t="str">
        <f t="shared" si="58"/>
        <v>401.01</v>
      </c>
      <c r="B918" t="str">
        <f>"11.06"</f>
        <v>11.06</v>
      </c>
      <c r="C918" t="s">
        <v>1334</v>
      </c>
      <c r="D918" t="str">
        <f t="shared" si="56"/>
        <v>2</v>
      </c>
      <c r="E918">
        <v>915</v>
      </c>
      <c r="F918">
        <v>1948</v>
      </c>
      <c r="G918" t="s">
        <v>1335</v>
      </c>
      <c r="H918" t="s">
        <v>11</v>
      </c>
      <c r="I918">
        <v>1</v>
      </c>
      <c r="J918" t="s">
        <v>14</v>
      </c>
      <c r="K918" t="s">
        <v>11</v>
      </c>
    </row>
    <row r="919" spans="1:11" x14ac:dyDescent="0.25">
      <c r="A919" t="str">
        <f t="shared" si="58"/>
        <v>401.01</v>
      </c>
      <c r="B919" t="str">
        <f>"11.07"</f>
        <v>11.07</v>
      </c>
      <c r="C919" t="s">
        <v>1336</v>
      </c>
      <c r="D919" t="str">
        <f t="shared" si="56"/>
        <v>2</v>
      </c>
      <c r="E919">
        <v>915</v>
      </c>
      <c r="F919">
        <v>1948</v>
      </c>
      <c r="G919" t="s">
        <v>1337</v>
      </c>
      <c r="H919" t="s">
        <v>11</v>
      </c>
      <c r="I919">
        <v>1</v>
      </c>
      <c r="J919" t="s">
        <v>14</v>
      </c>
      <c r="K919" t="s">
        <v>11</v>
      </c>
    </row>
    <row r="920" spans="1:11" x14ac:dyDescent="0.25">
      <c r="A920" t="str">
        <f t="shared" si="58"/>
        <v>401.01</v>
      </c>
      <c r="B920" t="str">
        <f>"11.08"</f>
        <v>11.08</v>
      </c>
      <c r="C920" t="s">
        <v>1338</v>
      </c>
      <c r="D920" t="str">
        <f t="shared" si="56"/>
        <v>2</v>
      </c>
      <c r="E920">
        <v>876</v>
      </c>
      <c r="F920">
        <v>1948</v>
      </c>
      <c r="G920" t="s">
        <v>1339</v>
      </c>
      <c r="H920" t="s">
        <v>11</v>
      </c>
      <c r="I920">
        <v>1</v>
      </c>
      <c r="J920" t="s">
        <v>14</v>
      </c>
      <c r="K920" t="s">
        <v>11</v>
      </c>
    </row>
    <row r="921" spans="1:11" x14ac:dyDescent="0.25">
      <c r="A921" t="str">
        <f t="shared" si="58"/>
        <v>401.01</v>
      </c>
      <c r="B921" t="str">
        <f>"11.09"</f>
        <v>11.09</v>
      </c>
      <c r="C921" t="s">
        <v>1340</v>
      </c>
      <c r="D921" t="str">
        <f t="shared" si="56"/>
        <v>2</v>
      </c>
      <c r="E921">
        <v>672</v>
      </c>
      <c r="F921">
        <v>1948</v>
      </c>
      <c r="G921" t="s">
        <v>1341</v>
      </c>
      <c r="H921" t="s">
        <v>11</v>
      </c>
      <c r="I921">
        <v>1</v>
      </c>
      <c r="J921" t="s">
        <v>14</v>
      </c>
      <c r="K921" t="s">
        <v>11</v>
      </c>
    </row>
    <row r="922" spans="1:11" x14ac:dyDescent="0.25">
      <c r="A922" t="str">
        <f t="shared" si="58"/>
        <v>401.01</v>
      </c>
      <c r="B922" t="str">
        <f>"11.10"</f>
        <v>11.10</v>
      </c>
      <c r="C922" t="s">
        <v>1342</v>
      </c>
      <c r="D922" t="str">
        <f t="shared" si="56"/>
        <v>2</v>
      </c>
      <c r="E922">
        <v>711</v>
      </c>
      <c r="F922">
        <v>1948</v>
      </c>
      <c r="G922" t="s">
        <v>1343</v>
      </c>
      <c r="H922" t="s">
        <v>11</v>
      </c>
      <c r="I922">
        <v>1</v>
      </c>
      <c r="J922" t="s">
        <v>14</v>
      </c>
      <c r="K922" t="s">
        <v>11</v>
      </c>
    </row>
    <row r="923" spans="1:11" x14ac:dyDescent="0.25">
      <c r="A923" t="str">
        <f t="shared" si="58"/>
        <v>401.01</v>
      </c>
      <c r="B923" t="str">
        <f>"11.11"</f>
        <v>11.11</v>
      </c>
      <c r="C923" t="s">
        <v>1344</v>
      </c>
      <c r="D923" t="str">
        <f t="shared" si="56"/>
        <v>2</v>
      </c>
      <c r="E923">
        <v>711</v>
      </c>
      <c r="F923">
        <v>1948</v>
      </c>
      <c r="G923" t="s">
        <v>1345</v>
      </c>
      <c r="H923" t="s">
        <v>11</v>
      </c>
      <c r="I923">
        <v>1</v>
      </c>
      <c r="J923" t="s">
        <v>14</v>
      </c>
      <c r="K923" t="s">
        <v>11</v>
      </c>
    </row>
    <row r="924" spans="1:11" x14ac:dyDescent="0.25">
      <c r="A924" t="str">
        <f t="shared" ref="A924:A948" si="59">"401.01"</f>
        <v>401.01</v>
      </c>
      <c r="B924" t="str">
        <f>"11.12"</f>
        <v>11.12</v>
      </c>
      <c r="C924" t="s">
        <v>1346</v>
      </c>
      <c r="D924" t="str">
        <f t="shared" si="56"/>
        <v>2</v>
      </c>
      <c r="E924">
        <v>672</v>
      </c>
      <c r="F924">
        <v>1948</v>
      </c>
      <c r="G924" t="s">
        <v>1347</v>
      </c>
      <c r="H924" t="s">
        <v>11</v>
      </c>
      <c r="I924">
        <v>1</v>
      </c>
      <c r="J924" t="s">
        <v>14</v>
      </c>
      <c r="K924" t="s">
        <v>11</v>
      </c>
    </row>
    <row r="925" spans="1:11" x14ac:dyDescent="0.25">
      <c r="A925" t="str">
        <f t="shared" si="59"/>
        <v>401.01</v>
      </c>
      <c r="B925" t="str">
        <f>"11.13"</f>
        <v>11.13</v>
      </c>
      <c r="C925" t="s">
        <v>1348</v>
      </c>
      <c r="D925" t="str">
        <f t="shared" si="56"/>
        <v>2</v>
      </c>
      <c r="E925">
        <v>672</v>
      </c>
      <c r="F925">
        <v>1948</v>
      </c>
      <c r="G925" t="s">
        <v>1349</v>
      </c>
      <c r="H925" t="s">
        <v>11</v>
      </c>
      <c r="I925">
        <v>1</v>
      </c>
      <c r="J925" t="s">
        <v>14</v>
      </c>
      <c r="K925" t="s">
        <v>11</v>
      </c>
    </row>
    <row r="926" spans="1:11" x14ac:dyDescent="0.25">
      <c r="A926" t="str">
        <f t="shared" si="59"/>
        <v>401.01</v>
      </c>
      <c r="B926" t="str">
        <f>"11.14"</f>
        <v>11.14</v>
      </c>
      <c r="C926" t="s">
        <v>1350</v>
      </c>
      <c r="D926" t="str">
        <f t="shared" si="56"/>
        <v>2</v>
      </c>
      <c r="E926">
        <v>711</v>
      </c>
      <c r="F926">
        <v>1948</v>
      </c>
      <c r="G926" t="s">
        <v>1351</v>
      </c>
      <c r="H926" t="s">
        <v>11</v>
      </c>
      <c r="I926">
        <v>1</v>
      </c>
      <c r="J926" t="s">
        <v>14</v>
      </c>
      <c r="K926" t="s">
        <v>11</v>
      </c>
    </row>
    <row r="927" spans="1:11" x14ac:dyDescent="0.25">
      <c r="A927" t="str">
        <f t="shared" si="59"/>
        <v>401.01</v>
      </c>
      <c r="B927" t="str">
        <f>"11.15"</f>
        <v>11.15</v>
      </c>
      <c r="C927" t="s">
        <v>1352</v>
      </c>
      <c r="D927" t="str">
        <f t="shared" ref="D927:D990" si="60">"2"</f>
        <v>2</v>
      </c>
      <c r="E927">
        <v>711</v>
      </c>
      <c r="F927">
        <v>1948</v>
      </c>
      <c r="G927" t="s">
        <v>1353</v>
      </c>
      <c r="H927" t="s">
        <v>11</v>
      </c>
      <c r="I927">
        <v>1</v>
      </c>
      <c r="J927" t="s">
        <v>14</v>
      </c>
      <c r="K927" t="s">
        <v>11</v>
      </c>
    </row>
    <row r="928" spans="1:11" x14ac:dyDescent="0.25">
      <c r="A928" t="str">
        <f t="shared" si="59"/>
        <v>401.01</v>
      </c>
      <c r="B928" t="str">
        <f>"11.16"</f>
        <v>11.16</v>
      </c>
      <c r="C928" t="s">
        <v>1354</v>
      </c>
      <c r="D928" t="str">
        <f t="shared" si="60"/>
        <v>2</v>
      </c>
      <c r="E928">
        <v>672</v>
      </c>
      <c r="F928">
        <v>1948</v>
      </c>
      <c r="G928" t="s">
        <v>1355</v>
      </c>
      <c r="H928" t="s">
        <v>11</v>
      </c>
      <c r="I928">
        <v>1</v>
      </c>
      <c r="J928" t="s">
        <v>14</v>
      </c>
      <c r="K928" t="s">
        <v>11</v>
      </c>
    </row>
    <row r="929" spans="1:11" x14ac:dyDescent="0.25">
      <c r="A929" t="str">
        <f t="shared" si="59"/>
        <v>401.01</v>
      </c>
      <c r="B929" t="str">
        <f>"11.17"</f>
        <v>11.17</v>
      </c>
      <c r="C929" t="s">
        <v>1356</v>
      </c>
      <c r="D929" t="str">
        <f t="shared" si="60"/>
        <v>2</v>
      </c>
      <c r="E929">
        <v>672</v>
      </c>
      <c r="F929">
        <v>1948</v>
      </c>
      <c r="G929" t="s">
        <v>1357</v>
      </c>
      <c r="H929" t="s">
        <v>11</v>
      </c>
      <c r="I929">
        <v>1</v>
      </c>
      <c r="J929" t="s">
        <v>14</v>
      </c>
      <c r="K929" t="s">
        <v>11</v>
      </c>
    </row>
    <row r="930" spans="1:11" x14ac:dyDescent="0.25">
      <c r="A930" t="str">
        <f t="shared" si="59"/>
        <v>401.01</v>
      </c>
      <c r="B930" t="str">
        <f>"11.18"</f>
        <v>11.18</v>
      </c>
      <c r="C930" t="s">
        <v>1358</v>
      </c>
      <c r="D930" t="str">
        <f t="shared" si="60"/>
        <v>2</v>
      </c>
      <c r="E930">
        <v>711</v>
      </c>
      <c r="F930">
        <v>1948</v>
      </c>
      <c r="G930" t="s">
        <v>1359</v>
      </c>
      <c r="H930" t="s">
        <v>11</v>
      </c>
      <c r="I930">
        <v>1</v>
      </c>
      <c r="J930" t="s">
        <v>14</v>
      </c>
      <c r="K930" t="s">
        <v>11</v>
      </c>
    </row>
    <row r="931" spans="1:11" x14ac:dyDescent="0.25">
      <c r="A931" t="str">
        <f t="shared" si="59"/>
        <v>401.01</v>
      </c>
      <c r="B931" t="str">
        <f>"11.19"</f>
        <v>11.19</v>
      </c>
      <c r="C931" t="s">
        <v>1360</v>
      </c>
      <c r="D931" t="str">
        <f t="shared" si="60"/>
        <v>2</v>
      </c>
      <c r="E931">
        <v>711</v>
      </c>
      <c r="F931">
        <v>1948</v>
      </c>
      <c r="G931" t="s">
        <v>1361</v>
      </c>
      <c r="H931" t="s">
        <v>11</v>
      </c>
      <c r="I931">
        <v>1</v>
      </c>
      <c r="J931" t="s">
        <v>14</v>
      </c>
      <c r="K931" t="s">
        <v>11</v>
      </c>
    </row>
    <row r="932" spans="1:11" x14ac:dyDescent="0.25">
      <c r="A932" t="str">
        <f t="shared" si="59"/>
        <v>401.01</v>
      </c>
      <c r="B932" t="str">
        <f>"11.20"</f>
        <v>11.20</v>
      </c>
      <c r="C932" t="s">
        <v>1362</v>
      </c>
      <c r="D932" t="str">
        <f t="shared" si="60"/>
        <v>2</v>
      </c>
      <c r="E932">
        <v>672</v>
      </c>
      <c r="F932">
        <v>1948</v>
      </c>
      <c r="G932" t="s">
        <v>1363</v>
      </c>
      <c r="H932" t="s">
        <v>11</v>
      </c>
      <c r="I932">
        <v>1</v>
      </c>
      <c r="J932" t="s">
        <v>14</v>
      </c>
      <c r="K932" t="s">
        <v>11</v>
      </c>
    </row>
    <row r="933" spans="1:11" x14ac:dyDescent="0.25">
      <c r="A933" t="str">
        <f t="shared" si="59"/>
        <v>401.01</v>
      </c>
      <c r="B933" t="str">
        <f>"12.01"</f>
        <v>12.01</v>
      </c>
      <c r="C933" t="s">
        <v>1364</v>
      </c>
      <c r="D933" t="str">
        <f t="shared" si="60"/>
        <v>2</v>
      </c>
      <c r="E933">
        <v>672</v>
      </c>
      <c r="F933">
        <v>1948</v>
      </c>
      <c r="G933" t="s">
        <v>1365</v>
      </c>
      <c r="H933" t="s">
        <v>11</v>
      </c>
      <c r="I933">
        <v>1</v>
      </c>
      <c r="J933" t="s">
        <v>14</v>
      </c>
      <c r="K933" t="s">
        <v>11</v>
      </c>
    </row>
    <row r="934" spans="1:11" x14ac:dyDescent="0.25">
      <c r="A934" t="str">
        <f t="shared" si="59"/>
        <v>401.01</v>
      </c>
      <c r="B934" t="str">
        <f>"12.02"</f>
        <v>12.02</v>
      </c>
      <c r="C934" t="s">
        <v>1366</v>
      </c>
      <c r="D934" t="str">
        <f t="shared" si="60"/>
        <v>2</v>
      </c>
      <c r="E934">
        <v>711</v>
      </c>
      <c r="F934">
        <v>1948</v>
      </c>
      <c r="G934" t="s">
        <v>1367</v>
      </c>
      <c r="H934" t="s">
        <v>11</v>
      </c>
      <c r="I934">
        <v>1</v>
      </c>
      <c r="J934" t="s">
        <v>14</v>
      </c>
      <c r="K934" t="s">
        <v>11</v>
      </c>
    </row>
    <row r="935" spans="1:11" x14ac:dyDescent="0.25">
      <c r="A935" t="str">
        <f t="shared" si="59"/>
        <v>401.01</v>
      </c>
      <c r="B935" t="str">
        <f>"12.03"</f>
        <v>12.03</v>
      </c>
      <c r="C935" t="s">
        <v>1368</v>
      </c>
      <c r="D935" t="str">
        <f t="shared" si="60"/>
        <v>2</v>
      </c>
      <c r="E935">
        <v>711</v>
      </c>
      <c r="F935">
        <v>1948</v>
      </c>
      <c r="G935" t="s">
        <v>1369</v>
      </c>
      <c r="H935" t="s">
        <v>11</v>
      </c>
      <c r="I935">
        <v>1</v>
      </c>
      <c r="J935" t="s">
        <v>14</v>
      </c>
      <c r="K935" t="s">
        <v>11</v>
      </c>
    </row>
    <row r="936" spans="1:11" x14ac:dyDescent="0.25">
      <c r="A936" t="str">
        <f t="shared" si="59"/>
        <v>401.01</v>
      </c>
      <c r="B936" t="str">
        <f>"12.04"</f>
        <v>12.04</v>
      </c>
      <c r="C936" t="s">
        <v>1370</v>
      </c>
      <c r="D936" t="str">
        <f t="shared" si="60"/>
        <v>2</v>
      </c>
      <c r="E936">
        <v>672</v>
      </c>
      <c r="F936">
        <v>1948</v>
      </c>
      <c r="G936" t="s">
        <v>1371</v>
      </c>
      <c r="H936" t="s">
        <v>11</v>
      </c>
      <c r="I936">
        <v>1</v>
      </c>
      <c r="J936" t="s">
        <v>14</v>
      </c>
      <c r="K936" t="s">
        <v>11</v>
      </c>
    </row>
    <row r="937" spans="1:11" x14ac:dyDescent="0.25">
      <c r="A937" t="str">
        <f t="shared" si="59"/>
        <v>401.01</v>
      </c>
      <c r="B937" t="str">
        <f>"12.05"</f>
        <v>12.05</v>
      </c>
      <c r="C937" t="s">
        <v>1372</v>
      </c>
      <c r="D937" t="str">
        <f t="shared" si="60"/>
        <v>2</v>
      </c>
      <c r="E937">
        <v>876</v>
      </c>
      <c r="F937">
        <v>1948</v>
      </c>
      <c r="G937" t="s">
        <v>1373</v>
      </c>
      <c r="H937" t="s">
        <v>11</v>
      </c>
      <c r="I937">
        <v>1</v>
      </c>
      <c r="J937" t="s">
        <v>14</v>
      </c>
      <c r="K937" t="s">
        <v>11</v>
      </c>
    </row>
    <row r="938" spans="1:11" x14ac:dyDescent="0.25">
      <c r="A938" t="str">
        <f t="shared" si="59"/>
        <v>401.01</v>
      </c>
      <c r="B938" t="str">
        <f>"12.06"</f>
        <v>12.06</v>
      </c>
      <c r="C938" t="s">
        <v>1374</v>
      </c>
      <c r="D938" t="str">
        <f t="shared" si="60"/>
        <v>2</v>
      </c>
      <c r="E938">
        <v>915</v>
      </c>
      <c r="F938">
        <v>1948</v>
      </c>
      <c r="G938" t="s">
        <v>1375</v>
      </c>
      <c r="H938" t="s">
        <v>11</v>
      </c>
      <c r="I938">
        <v>1</v>
      </c>
      <c r="J938" t="s">
        <v>14</v>
      </c>
      <c r="K938" t="s">
        <v>11</v>
      </c>
    </row>
    <row r="939" spans="1:11" x14ac:dyDescent="0.25">
      <c r="A939" t="str">
        <f t="shared" si="59"/>
        <v>401.01</v>
      </c>
      <c r="B939" t="str">
        <f>"12.07"</f>
        <v>12.07</v>
      </c>
      <c r="C939" t="s">
        <v>1376</v>
      </c>
      <c r="D939" t="str">
        <f t="shared" si="60"/>
        <v>2</v>
      </c>
      <c r="E939">
        <v>915</v>
      </c>
      <c r="F939">
        <v>1948</v>
      </c>
      <c r="G939" t="s">
        <v>1377</v>
      </c>
      <c r="H939" t="s">
        <v>11</v>
      </c>
      <c r="I939">
        <v>1</v>
      </c>
      <c r="J939" t="s">
        <v>14</v>
      </c>
      <c r="K939" t="s">
        <v>11</v>
      </c>
    </row>
    <row r="940" spans="1:11" x14ac:dyDescent="0.25">
      <c r="A940" t="str">
        <f t="shared" si="59"/>
        <v>401.01</v>
      </c>
      <c r="B940" t="str">
        <f>"12.08"</f>
        <v>12.08</v>
      </c>
      <c r="C940" t="s">
        <v>1378</v>
      </c>
      <c r="D940" t="str">
        <f t="shared" si="60"/>
        <v>2</v>
      </c>
      <c r="E940">
        <v>876</v>
      </c>
      <c r="F940">
        <v>1948</v>
      </c>
      <c r="G940" t="s">
        <v>1379</v>
      </c>
      <c r="H940" t="s">
        <v>11</v>
      </c>
      <c r="I940">
        <v>1</v>
      </c>
      <c r="J940" t="s">
        <v>14</v>
      </c>
      <c r="K940" t="s">
        <v>11</v>
      </c>
    </row>
    <row r="941" spans="1:11" x14ac:dyDescent="0.25">
      <c r="A941" t="str">
        <f t="shared" si="59"/>
        <v>401.01</v>
      </c>
      <c r="B941" t="str">
        <f>"12.09"</f>
        <v>12.09</v>
      </c>
      <c r="C941" t="s">
        <v>1380</v>
      </c>
      <c r="D941" t="str">
        <f t="shared" si="60"/>
        <v>2</v>
      </c>
      <c r="E941">
        <v>876</v>
      </c>
      <c r="F941">
        <v>1948</v>
      </c>
      <c r="G941" t="s">
        <v>1381</v>
      </c>
      <c r="H941" t="s">
        <v>11</v>
      </c>
      <c r="I941">
        <v>1</v>
      </c>
      <c r="J941" t="s">
        <v>14</v>
      </c>
      <c r="K941" t="s">
        <v>11</v>
      </c>
    </row>
    <row r="942" spans="1:11" x14ac:dyDescent="0.25">
      <c r="A942" t="str">
        <f t="shared" si="59"/>
        <v>401.01</v>
      </c>
      <c r="B942" t="str">
        <f>"12.10"</f>
        <v>12.10</v>
      </c>
      <c r="C942" t="s">
        <v>1382</v>
      </c>
      <c r="D942" t="str">
        <f t="shared" si="60"/>
        <v>2</v>
      </c>
      <c r="E942">
        <v>915</v>
      </c>
      <c r="F942">
        <v>1948</v>
      </c>
      <c r="G942" t="s">
        <v>1383</v>
      </c>
      <c r="H942" t="s">
        <v>11</v>
      </c>
      <c r="I942">
        <v>1</v>
      </c>
      <c r="J942" t="s">
        <v>14</v>
      </c>
      <c r="K942" t="s">
        <v>11</v>
      </c>
    </row>
    <row r="943" spans="1:11" x14ac:dyDescent="0.25">
      <c r="A943" t="str">
        <f t="shared" si="59"/>
        <v>401.01</v>
      </c>
      <c r="B943" t="str">
        <f>"12.11"</f>
        <v>12.11</v>
      </c>
      <c r="C943" t="s">
        <v>1384</v>
      </c>
      <c r="D943" t="str">
        <f t="shared" si="60"/>
        <v>2</v>
      </c>
      <c r="E943">
        <v>915</v>
      </c>
      <c r="F943">
        <v>1948</v>
      </c>
      <c r="G943" t="s">
        <v>1385</v>
      </c>
      <c r="H943" t="s">
        <v>11</v>
      </c>
      <c r="I943">
        <v>1</v>
      </c>
      <c r="J943" t="s">
        <v>14</v>
      </c>
      <c r="K943" t="s">
        <v>11</v>
      </c>
    </row>
    <row r="944" spans="1:11" x14ac:dyDescent="0.25">
      <c r="A944" t="str">
        <f t="shared" si="59"/>
        <v>401.01</v>
      </c>
      <c r="B944" t="str">
        <f>"12.12"</f>
        <v>12.12</v>
      </c>
      <c r="C944" t="s">
        <v>1386</v>
      </c>
      <c r="D944" t="str">
        <f t="shared" si="60"/>
        <v>2</v>
      </c>
      <c r="E944">
        <v>876</v>
      </c>
      <c r="F944">
        <v>1948</v>
      </c>
      <c r="G944" t="s">
        <v>1387</v>
      </c>
      <c r="H944" t="s">
        <v>11</v>
      </c>
      <c r="I944">
        <v>1</v>
      </c>
      <c r="J944" t="s">
        <v>14</v>
      </c>
      <c r="K944" t="s">
        <v>11</v>
      </c>
    </row>
    <row r="945" spans="1:11" x14ac:dyDescent="0.25">
      <c r="A945" t="str">
        <f t="shared" si="59"/>
        <v>401.01</v>
      </c>
      <c r="B945" t="str">
        <f>"12.13"</f>
        <v>12.13</v>
      </c>
      <c r="C945" t="s">
        <v>1388</v>
      </c>
      <c r="D945" t="str">
        <f t="shared" si="60"/>
        <v>2</v>
      </c>
      <c r="E945">
        <v>876</v>
      </c>
      <c r="F945">
        <v>1948</v>
      </c>
      <c r="G945" t="s">
        <v>1389</v>
      </c>
      <c r="H945" t="s">
        <v>11</v>
      </c>
      <c r="I945">
        <v>1</v>
      </c>
      <c r="J945" t="s">
        <v>14</v>
      </c>
      <c r="K945" t="s">
        <v>11</v>
      </c>
    </row>
    <row r="946" spans="1:11" x14ac:dyDescent="0.25">
      <c r="A946" t="str">
        <f t="shared" si="59"/>
        <v>401.01</v>
      </c>
      <c r="B946" t="str">
        <f>"12.14"</f>
        <v>12.14</v>
      </c>
      <c r="C946" t="s">
        <v>1390</v>
      </c>
      <c r="D946" t="str">
        <f t="shared" si="60"/>
        <v>2</v>
      </c>
      <c r="E946">
        <v>915</v>
      </c>
      <c r="F946">
        <v>1948</v>
      </c>
      <c r="G946" t="s">
        <v>1391</v>
      </c>
      <c r="H946" t="s">
        <v>11</v>
      </c>
      <c r="I946">
        <v>1</v>
      </c>
      <c r="J946" t="s">
        <v>14</v>
      </c>
      <c r="K946" t="s">
        <v>11</v>
      </c>
    </row>
    <row r="947" spans="1:11" x14ac:dyDescent="0.25">
      <c r="A947" t="str">
        <f t="shared" si="59"/>
        <v>401.01</v>
      </c>
      <c r="B947" t="str">
        <f>"12.15"</f>
        <v>12.15</v>
      </c>
      <c r="C947" t="s">
        <v>1392</v>
      </c>
      <c r="D947" t="str">
        <f t="shared" si="60"/>
        <v>2</v>
      </c>
      <c r="E947">
        <v>915</v>
      </c>
      <c r="F947">
        <v>1948</v>
      </c>
      <c r="G947" t="s">
        <v>1393</v>
      </c>
      <c r="H947" t="s">
        <v>11</v>
      </c>
      <c r="I947">
        <v>1</v>
      </c>
      <c r="J947" t="s">
        <v>14</v>
      </c>
      <c r="K947" t="s">
        <v>11</v>
      </c>
    </row>
    <row r="948" spans="1:11" x14ac:dyDescent="0.25">
      <c r="A948" t="str">
        <f t="shared" si="59"/>
        <v>401.01</v>
      </c>
      <c r="B948" t="str">
        <f>"12.16"</f>
        <v>12.16</v>
      </c>
      <c r="C948" t="s">
        <v>1394</v>
      </c>
      <c r="D948" t="str">
        <f t="shared" si="60"/>
        <v>2</v>
      </c>
      <c r="E948">
        <v>876</v>
      </c>
      <c r="F948">
        <v>1948</v>
      </c>
      <c r="G948" t="s">
        <v>1395</v>
      </c>
      <c r="H948" t="s">
        <v>11</v>
      </c>
      <c r="I948">
        <v>1</v>
      </c>
      <c r="J948" t="s">
        <v>14</v>
      </c>
      <c r="K948" t="s">
        <v>11</v>
      </c>
    </row>
    <row r="949" spans="1:11" x14ac:dyDescent="0.25">
      <c r="A949" t="str">
        <f t="shared" ref="A949:A970" si="61">"402"</f>
        <v>402</v>
      </c>
      <c r="B949" t="str">
        <f>"1"</f>
        <v>1</v>
      </c>
      <c r="C949" t="s">
        <v>1396</v>
      </c>
      <c r="D949" t="str">
        <f t="shared" si="60"/>
        <v>2</v>
      </c>
      <c r="E949">
        <v>1331</v>
      </c>
      <c r="F949">
        <v>1950</v>
      </c>
      <c r="G949" t="s">
        <v>123</v>
      </c>
      <c r="H949" t="s">
        <v>11</v>
      </c>
      <c r="I949">
        <v>1</v>
      </c>
      <c r="J949" t="s">
        <v>19</v>
      </c>
      <c r="K949" t="s">
        <v>11</v>
      </c>
    </row>
    <row r="950" spans="1:11" x14ac:dyDescent="0.25">
      <c r="A950" t="str">
        <f t="shared" si="61"/>
        <v>402</v>
      </c>
      <c r="B950" t="str">
        <f>"2"</f>
        <v>2</v>
      </c>
      <c r="C950" t="s">
        <v>1397</v>
      </c>
      <c r="D950" t="str">
        <f t="shared" si="60"/>
        <v>2</v>
      </c>
      <c r="E950">
        <v>1331</v>
      </c>
      <c r="F950">
        <v>1900</v>
      </c>
      <c r="G950" t="s">
        <v>123</v>
      </c>
      <c r="H950" t="s">
        <v>11</v>
      </c>
      <c r="I950">
        <v>1</v>
      </c>
      <c r="J950" t="s">
        <v>19</v>
      </c>
      <c r="K950" t="s">
        <v>11</v>
      </c>
    </row>
    <row r="951" spans="1:11" x14ac:dyDescent="0.25">
      <c r="A951" t="str">
        <f t="shared" si="61"/>
        <v>402</v>
      </c>
      <c r="B951" t="str">
        <f>"3"</f>
        <v>3</v>
      </c>
      <c r="C951" t="s">
        <v>1398</v>
      </c>
      <c r="D951" t="str">
        <f t="shared" si="60"/>
        <v>2</v>
      </c>
      <c r="E951">
        <v>1331</v>
      </c>
      <c r="F951">
        <v>1950</v>
      </c>
      <c r="G951" t="s">
        <v>123</v>
      </c>
      <c r="H951" t="s">
        <v>11</v>
      </c>
      <c r="I951">
        <v>1</v>
      </c>
      <c r="J951" t="s">
        <v>19</v>
      </c>
      <c r="K951" t="s">
        <v>11</v>
      </c>
    </row>
    <row r="952" spans="1:11" x14ac:dyDescent="0.25">
      <c r="A952" t="str">
        <f t="shared" si="61"/>
        <v>402</v>
      </c>
      <c r="B952" t="str">
        <f>"4"</f>
        <v>4</v>
      </c>
      <c r="C952" t="s">
        <v>1399</v>
      </c>
      <c r="D952" t="str">
        <f t="shared" si="60"/>
        <v>2</v>
      </c>
      <c r="E952">
        <v>1844</v>
      </c>
      <c r="F952">
        <v>1950</v>
      </c>
      <c r="G952" t="s">
        <v>123</v>
      </c>
      <c r="H952" t="s">
        <v>11</v>
      </c>
      <c r="I952">
        <v>1</v>
      </c>
      <c r="J952" t="s">
        <v>19</v>
      </c>
      <c r="K952" t="s">
        <v>11</v>
      </c>
    </row>
    <row r="953" spans="1:11" x14ac:dyDescent="0.25">
      <c r="A953" t="str">
        <f t="shared" si="61"/>
        <v>402</v>
      </c>
      <c r="B953" t="str">
        <f>"5"</f>
        <v>5</v>
      </c>
      <c r="C953" t="s">
        <v>1400</v>
      </c>
      <c r="D953" t="str">
        <f t="shared" si="60"/>
        <v>2</v>
      </c>
      <c r="E953">
        <v>1331</v>
      </c>
      <c r="F953">
        <v>1950</v>
      </c>
      <c r="G953" t="s">
        <v>123</v>
      </c>
      <c r="H953" t="s">
        <v>11</v>
      </c>
      <c r="I953">
        <v>1</v>
      </c>
      <c r="J953" t="s">
        <v>19</v>
      </c>
      <c r="K953" t="s">
        <v>11</v>
      </c>
    </row>
    <row r="954" spans="1:11" x14ac:dyDescent="0.25">
      <c r="A954" t="str">
        <f t="shared" si="61"/>
        <v>402</v>
      </c>
      <c r="B954" t="str">
        <f>"6"</f>
        <v>6</v>
      </c>
      <c r="C954" t="s">
        <v>1401</v>
      </c>
      <c r="D954" t="str">
        <f t="shared" si="60"/>
        <v>2</v>
      </c>
      <c r="E954">
        <v>1331</v>
      </c>
      <c r="F954">
        <v>1950</v>
      </c>
      <c r="G954" t="s">
        <v>123</v>
      </c>
      <c r="H954" t="s">
        <v>11</v>
      </c>
      <c r="I954">
        <v>1</v>
      </c>
      <c r="J954" t="s">
        <v>19</v>
      </c>
      <c r="K954" t="s">
        <v>11</v>
      </c>
    </row>
    <row r="955" spans="1:11" x14ac:dyDescent="0.25">
      <c r="A955" t="str">
        <f t="shared" si="61"/>
        <v>402</v>
      </c>
      <c r="B955" t="str">
        <f>"7"</f>
        <v>7</v>
      </c>
      <c r="C955" t="s">
        <v>1402</v>
      </c>
      <c r="D955" t="str">
        <f t="shared" si="60"/>
        <v>2</v>
      </c>
      <c r="E955">
        <v>1447</v>
      </c>
      <c r="F955">
        <v>1950</v>
      </c>
      <c r="G955" t="s">
        <v>27</v>
      </c>
      <c r="H955" t="s">
        <v>11</v>
      </c>
      <c r="I955">
        <v>1</v>
      </c>
      <c r="J955" t="s">
        <v>19</v>
      </c>
      <c r="K955" t="s">
        <v>11</v>
      </c>
    </row>
    <row r="956" spans="1:11" x14ac:dyDescent="0.25">
      <c r="A956" t="str">
        <f t="shared" si="61"/>
        <v>402</v>
      </c>
      <c r="B956" t="str">
        <f>"8"</f>
        <v>8</v>
      </c>
      <c r="C956" t="s">
        <v>1403</v>
      </c>
      <c r="D956" t="str">
        <f t="shared" si="60"/>
        <v>2</v>
      </c>
      <c r="E956">
        <v>1542</v>
      </c>
      <c r="F956">
        <v>1948</v>
      </c>
      <c r="G956" t="s">
        <v>123</v>
      </c>
      <c r="H956" t="s">
        <v>11</v>
      </c>
      <c r="I956">
        <v>1</v>
      </c>
      <c r="J956" t="s">
        <v>19</v>
      </c>
      <c r="K956" t="s">
        <v>11</v>
      </c>
    </row>
    <row r="957" spans="1:11" x14ac:dyDescent="0.25">
      <c r="A957" t="str">
        <f t="shared" si="61"/>
        <v>402</v>
      </c>
      <c r="B957" t="str">
        <f>"9"</f>
        <v>9</v>
      </c>
      <c r="C957" t="s">
        <v>1404</v>
      </c>
      <c r="D957" t="str">
        <f t="shared" si="60"/>
        <v>2</v>
      </c>
      <c r="E957">
        <v>1665</v>
      </c>
      <c r="F957">
        <v>1948</v>
      </c>
      <c r="G957" t="s">
        <v>21</v>
      </c>
      <c r="H957" t="s">
        <v>11</v>
      </c>
      <c r="I957">
        <v>1</v>
      </c>
      <c r="J957" t="s">
        <v>19</v>
      </c>
      <c r="K957" t="s">
        <v>11</v>
      </c>
    </row>
    <row r="958" spans="1:11" x14ac:dyDescent="0.25">
      <c r="A958" t="str">
        <f t="shared" si="61"/>
        <v>402</v>
      </c>
      <c r="B958" t="str">
        <f>"10"</f>
        <v>10</v>
      </c>
      <c r="C958" t="s">
        <v>1405</v>
      </c>
      <c r="D958" t="str">
        <f t="shared" si="60"/>
        <v>2</v>
      </c>
      <c r="E958">
        <v>1446</v>
      </c>
      <c r="F958">
        <v>1948</v>
      </c>
      <c r="G958" t="s">
        <v>21</v>
      </c>
      <c r="H958" t="s">
        <v>11</v>
      </c>
      <c r="I958">
        <v>1</v>
      </c>
      <c r="J958" t="s">
        <v>19</v>
      </c>
      <c r="K958" t="s">
        <v>11</v>
      </c>
    </row>
    <row r="959" spans="1:11" x14ac:dyDescent="0.25">
      <c r="A959" t="str">
        <f t="shared" si="61"/>
        <v>402</v>
      </c>
      <c r="B959" t="str">
        <f>"11"</f>
        <v>11</v>
      </c>
      <c r="C959" t="s">
        <v>1406</v>
      </c>
      <c r="D959" t="str">
        <f t="shared" si="60"/>
        <v>2</v>
      </c>
      <c r="E959">
        <v>1736</v>
      </c>
      <c r="F959">
        <v>1924</v>
      </c>
      <c r="G959" t="s">
        <v>123</v>
      </c>
      <c r="H959" t="s">
        <v>11</v>
      </c>
      <c r="I959">
        <v>1</v>
      </c>
      <c r="J959" t="s">
        <v>19</v>
      </c>
      <c r="K959" t="s">
        <v>11</v>
      </c>
    </row>
    <row r="960" spans="1:11" x14ac:dyDescent="0.25">
      <c r="A960" t="str">
        <f t="shared" si="61"/>
        <v>402</v>
      </c>
      <c r="B960" t="str">
        <f>"12"</f>
        <v>12</v>
      </c>
      <c r="C960" t="s">
        <v>1407</v>
      </c>
      <c r="D960" t="str">
        <f t="shared" si="60"/>
        <v>2</v>
      </c>
      <c r="E960">
        <v>1400</v>
      </c>
      <c r="F960">
        <v>1924</v>
      </c>
      <c r="G960" t="s">
        <v>123</v>
      </c>
      <c r="H960" t="s">
        <v>11</v>
      </c>
      <c r="I960">
        <v>1</v>
      </c>
      <c r="J960" t="s">
        <v>19</v>
      </c>
      <c r="K960" t="s">
        <v>11</v>
      </c>
    </row>
    <row r="961" spans="1:11" x14ac:dyDescent="0.25">
      <c r="A961" t="str">
        <f t="shared" si="61"/>
        <v>402</v>
      </c>
      <c r="B961" t="str">
        <f>"13"</f>
        <v>13</v>
      </c>
      <c r="C961" t="s">
        <v>1408</v>
      </c>
      <c r="D961" t="str">
        <f t="shared" si="60"/>
        <v>2</v>
      </c>
      <c r="E961">
        <v>1885</v>
      </c>
      <c r="F961">
        <v>1924</v>
      </c>
      <c r="G961" t="s">
        <v>29</v>
      </c>
      <c r="H961" t="s">
        <v>11</v>
      </c>
      <c r="I961">
        <v>1</v>
      </c>
      <c r="J961" t="s">
        <v>19</v>
      </c>
      <c r="K961" t="s">
        <v>11</v>
      </c>
    </row>
    <row r="962" spans="1:11" x14ac:dyDescent="0.25">
      <c r="A962" t="str">
        <f t="shared" si="61"/>
        <v>402</v>
      </c>
      <c r="B962" t="str">
        <f>"14"</f>
        <v>14</v>
      </c>
      <c r="C962" t="s">
        <v>1409</v>
      </c>
      <c r="D962" t="str">
        <f t="shared" si="60"/>
        <v>2</v>
      </c>
      <c r="E962">
        <v>1886</v>
      </c>
      <c r="F962">
        <v>1924</v>
      </c>
      <c r="G962" t="s">
        <v>21</v>
      </c>
      <c r="H962" t="s">
        <v>11</v>
      </c>
      <c r="I962">
        <v>1</v>
      </c>
      <c r="J962" t="s">
        <v>19</v>
      </c>
      <c r="K962" t="s">
        <v>11</v>
      </c>
    </row>
    <row r="963" spans="1:11" x14ac:dyDescent="0.25">
      <c r="A963" t="str">
        <f t="shared" si="61"/>
        <v>402</v>
      </c>
      <c r="B963" t="str">
        <f>"15"</f>
        <v>15</v>
      </c>
      <c r="C963" t="s">
        <v>1410</v>
      </c>
      <c r="D963" t="str">
        <f t="shared" si="60"/>
        <v>2</v>
      </c>
      <c r="E963">
        <v>1520</v>
      </c>
      <c r="F963">
        <v>1951</v>
      </c>
      <c r="G963" t="s">
        <v>27</v>
      </c>
      <c r="H963" t="s">
        <v>11</v>
      </c>
      <c r="I963">
        <v>1</v>
      </c>
      <c r="J963" t="s">
        <v>19</v>
      </c>
      <c r="K963" t="s">
        <v>11</v>
      </c>
    </row>
    <row r="964" spans="1:11" x14ac:dyDescent="0.25">
      <c r="A964" t="str">
        <f t="shared" si="61"/>
        <v>402</v>
      </c>
      <c r="B964" t="str">
        <f>"16"</f>
        <v>16</v>
      </c>
      <c r="C964" t="s">
        <v>1411</v>
      </c>
      <c r="D964" t="str">
        <f t="shared" si="60"/>
        <v>2</v>
      </c>
      <c r="E964">
        <v>1291</v>
      </c>
      <c r="F964">
        <v>1920</v>
      </c>
      <c r="G964" t="s">
        <v>21</v>
      </c>
      <c r="H964" t="s">
        <v>11</v>
      </c>
      <c r="I964">
        <v>1</v>
      </c>
      <c r="J964" t="s">
        <v>19</v>
      </c>
      <c r="K964" t="s">
        <v>11</v>
      </c>
    </row>
    <row r="965" spans="1:11" x14ac:dyDescent="0.25">
      <c r="A965" t="str">
        <f t="shared" si="61"/>
        <v>402</v>
      </c>
      <c r="B965" t="str">
        <f>"17"</f>
        <v>17</v>
      </c>
      <c r="C965" t="s">
        <v>1412</v>
      </c>
      <c r="D965" t="str">
        <f t="shared" si="60"/>
        <v>2</v>
      </c>
      <c r="E965">
        <v>1680</v>
      </c>
      <c r="F965">
        <v>1920</v>
      </c>
      <c r="G965" t="s">
        <v>29</v>
      </c>
      <c r="H965" t="s">
        <v>11</v>
      </c>
      <c r="I965">
        <v>1</v>
      </c>
      <c r="J965" t="s">
        <v>19</v>
      </c>
      <c r="K965" t="s">
        <v>11</v>
      </c>
    </row>
    <row r="966" spans="1:11" x14ac:dyDescent="0.25">
      <c r="A966" t="str">
        <f t="shared" si="61"/>
        <v>402</v>
      </c>
      <c r="B966" t="str">
        <f>"18"</f>
        <v>18</v>
      </c>
      <c r="C966" t="s">
        <v>1413</v>
      </c>
      <c r="D966" t="str">
        <f t="shared" si="60"/>
        <v>2</v>
      </c>
      <c r="E966">
        <v>1548</v>
      </c>
      <c r="F966">
        <v>1922</v>
      </c>
      <c r="G966" t="s">
        <v>49</v>
      </c>
      <c r="H966" t="s">
        <v>11</v>
      </c>
      <c r="I966">
        <v>1</v>
      </c>
      <c r="J966" t="s">
        <v>19</v>
      </c>
      <c r="K966" t="s">
        <v>11</v>
      </c>
    </row>
    <row r="967" spans="1:11" x14ac:dyDescent="0.25">
      <c r="A967" t="str">
        <f t="shared" si="61"/>
        <v>402</v>
      </c>
      <c r="B967" t="str">
        <f>"19"</f>
        <v>19</v>
      </c>
      <c r="C967" t="s">
        <v>1414</v>
      </c>
      <c r="D967" t="str">
        <f t="shared" si="60"/>
        <v>2</v>
      </c>
      <c r="E967">
        <v>994</v>
      </c>
      <c r="F967">
        <v>1955</v>
      </c>
      <c r="G967" t="s">
        <v>123</v>
      </c>
      <c r="H967" t="s">
        <v>11</v>
      </c>
      <c r="I967">
        <v>1</v>
      </c>
      <c r="J967" t="s">
        <v>19</v>
      </c>
      <c r="K967" t="s">
        <v>11</v>
      </c>
    </row>
    <row r="968" spans="1:11" x14ac:dyDescent="0.25">
      <c r="A968" t="str">
        <f t="shared" si="61"/>
        <v>402</v>
      </c>
      <c r="B968" t="str">
        <f>"20"</f>
        <v>20</v>
      </c>
      <c r="C968" t="s">
        <v>1415</v>
      </c>
      <c r="D968" t="str">
        <f t="shared" si="60"/>
        <v>2</v>
      </c>
      <c r="E968">
        <v>1166</v>
      </c>
      <c r="F968">
        <v>1923</v>
      </c>
      <c r="G968" t="s">
        <v>123</v>
      </c>
      <c r="H968" t="s">
        <v>11</v>
      </c>
      <c r="I968">
        <v>1</v>
      </c>
      <c r="J968" t="s">
        <v>19</v>
      </c>
      <c r="K968" t="s">
        <v>11</v>
      </c>
    </row>
    <row r="969" spans="1:11" x14ac:dyDescent="0.25">
      <c r="A969" t="str">
        <f t="shared" si="61"/>
        <v>402</v>
      </c>
      <c r="B969" t="str">
        <f>"21"</f>
        <v>21</v>
      </c>
      <c r="C969" t="s">
        <v>1416</v>
      </c>
      <c r="D969" t="str">
        <f t="shared" si="60"/>
        <v>2</v>
      </c>
      <c r="E969">
        <v>1714</v>
      </c>
      <c r="F969">
        <v>1923</v>
      </c>
      <c r="G969" t="s">
        <v>424</v>
      </c>
      <c r="H969" t="s">
        <v>11</v>
      </c>
      <c r="I969">
        <v>1</v>
      </c>
      <c r="J969" t="s">
        <v>19</v>
      </c>
      <c r="K969" t="s">
        <v>11</v>
      </c>
    </row>
    <row r="970" spans="1:11" x14ac:dyDescent="0.25">
      <c r="A970" t="str">
        <f t="shared" si="61"/>
        <v>402</v>
      </c>
      <c r="B970" t="str">
        <f>"22"</f>
        <v>22</v>
      </c>
      <c r="C970" t="s">
        <v>1417</v>
      </c>
      <c r="D970" t="str">
        <f t="shared" si="60"/>
        <v>2</v>
      </c>
      <c r="E970">
        <v>1401</v>
      </c>
      <c r="F970">
        <v>1948</v>
      </c>
      <c r="G970" t="s">
        <v>368</v>
      </c>
      <c r="H970" t="s">
        <v>11</v>
      </c>
      <c r="I970">
        <v>1</v>
      </c>
      <c r="J970" t="s">
        <v>19</v>
      </c>
      <c r="K970" t="s">
        <v>11</v>
      </c>
    </row>
    <row r="971" spans="1:11" x14ac:dyDescent="0.25">
      <c r="A971" t="str">
        <f t="shared" ref="A971:A988" si="62">"403"</f>
        <v>403</v>
      </c>
      <c r="B971" t="str">
        <f>"1"</f>
        <v>1</v>
      </c>
      <c r="C971" t="s">
        <v>1418</v>
      </c>
      <c r="D971" t="str">
        <f t="shared" si="60"/>
        <v>2</v>
      </c>
      <c r="E971">
        <v>2313</v>
      </c>
      <c r="F971">
        <v>1915</v>
      </c>
      <c r="G971" t="s">
        <v>312</v>
      </c>
      <c r="H971" t="s">
        <v>11</v>
      </c>
      <c r="I971">
        <v>2</v>
      </c>
      <c r="J971" t="s">
        <v>19</v>
      </c>
      <c r="K971" t="s">
        <v>11</v>
      </c>
    </row>
    <row r="972" spans="1:11" x14ac:dyDescent="0.25">
      <c r="A972" t="str">
        <f t="shared" si="62"/>
        <v>403</v>
      </c>
      <c r="B972" t="str">
        <f>"2"</f>
        <v>2</v>
      </c>
      <c r="C972" t="s">
        <v>1419</v>
      </c>
      <c r="D972" t="str">
        <f t="shared" si="60"/>
        <v>2</v>
      </c>
      <c r="E972">
        <v>1555</v>
      </c>
      <c r="F972">
        <v>1954</v>
      </c>
      <c r="G972" t="s">
        <v>21</v>
      </c>
      <c r="H972" t="s">
        <v>11</v>
      </c>
      <c r="I972">
        <v>1</v>
      </c>
      <c r="J972" t="s">
        <v>19</v>
      </c>
      <c r="K972" t="s">
        <v>11</v>
      </c>
    </row>
    <row r="973" spans="1:11" x14ac:dyDescent="0.25">
      <c r="A973" t="str">
        <f t="shared" si="62"/>
        <v>403</v>
      </c>
      <c r="B973" t="str">
        <f>"3"</f>
        <v>3</v>
      </c>
      <c r="C973" t="s">
        <v>1420</v>
      </c>
      <c r="D973" t="str">
        <f t="shared" si="60"/>
        <v>2</v>
      </c>
      <c r="E973">
        <v>1607</v>
      </c>
      <c r="F973">
        <v>1955</v>
      </c>
      <c r="G973" t="s">
        <v>424</v>
      </c>
      <c r="H973" t="s">
        <v>11</v>
      </c>
      <c r="I973">
        <v>1</v>
      </c>
      <c r="J973" t="s">
        <v>19</v>
      </c>
      <c r="K973" t="s">
        <v>11</v>
      </c>
    </row>
    <row r="974" spans="1:11" x14ac:dyDescent="0.25">
      <c r="A974" t="str">
        <f t="shared" si="62"/>
        <v>403</v>
      </c>
      <c r="B974" t="str">
        <f>"4"</f>
        <v>4</v>
      </c>
      <c r="C974" t="s">
        <v>1421</v>
      </c>
      <c r="D974" t="str">
        <f t="shared" si="60"/>
        <v>2</v>
      </c>
      <c r="E974">
        <v>2142</v>
      </c>
      <c r="F974">
        <v>2003</v>
      </c>
      <c r="G974" t="s">
        <v>25</v>
      </c>
      <c r="H974" t="s">
        <v>11</v>
      </c>
      <c r="I974">
        <v>1</v>
      </c>
      <c r="J974" t="s">
        <v>19</v>
      </c>
      <c r="K974" t="s">
        <v>11</v>
      </c>
    </row>
    <row r="975" spans="1:11" x14ac:dyDescent="0.25">
      <c r="A975" t="str">
        <f t="shared" si="62"/>
        <v>403</v>
      </c>
      <c r="B975" t="str">
        <f>"5"</f>
        <v>5</v>
      </c>
      <c r="C975" t="s">
        <v>1422</v>
      </c>
      <c r="D975" t="str">
        <f t="shared" si="60"/>
        <v>2</v>
      </c>
      <c r="E975">
        <v>1498</v>
      </c>
      <c r="F975">
        <v>1940</v>
      </c>
      <c r="G975" t="s">
        <v>123</v>
      </c>
      <c r="H975" t="s">
        <v>11</v>
      </c>
      <c r="I975">
        <v>1</v>
      </c>
      <c r="J975" t="s">
        <v>19</v>
      </c>
      <c r="K975" t="s">
        <v>11</v>
      </c>
    </row>
    <row r="976" spans="1:11" x14ac:dyDescent="0.25">
      <c r="A976" t="str">
        <f t="shared" si="62"/>
        <v>403</v>
      </c>
      <c r="B976" t="str">
        <f>"6"</f>
        <v>6</v>
      </c>
      <c r="C976" t="s">
        <v>1423</v>
      </c>
      <c r="D976" t="str">
        <f t="shared" si="60"/>
        <v>2</v>
      </c>
      <c r="E976">
        <v>1550</v>
      </c>
      <c r="F976">
        <v>1941</v>
      </c>
      <c r="G976" t="s">
        <v>123</v>
      </c>
      <c r="H976" t="s">
        <v>11</v>
      </c>
      <c r="I976">
        <v>1</v>
      </c>
      <c r="J976" t="s">
        <v>19</v>
      </c>
      <c r="K976" t="s">
        <v>11</v>
      </c>
    </row>
    <row r="977" spans="1:11" x14ac:dyDescent="0.25">
      <c r="A977" t="str">
        <f t="shared" si="62"/>
        <v>403</v>
      </c>
      <c r="B977" t="str">
        <f>"7"</f>
        <v>7</v>
      </c>
      <c r="C977" t="s">
        <v>1424</v>
      </c>
      <c r="D977" t="str">
        <f t="shared" si="60"/>
        <v>2</v>
      </c>
      <c r="E977">
        <v>1051</v>
      </c>
      <c r="F977">
        <v>1941</v>
      </c>
      <c r="G977" t="s">
        <v>123</v>
      </c>
      <c r="H977" t="s">
        <v>11</v>
      </c>
      <c r="I977">
        <v>1</v>
      </c>
      <c r="J977" t="s">
        <v>19</v>
      </c>
      <c r="K977" t="s">
        <v>11</v>
      </c>
    </row>
    <row r="978" spans="1:11" x14ac:dyDescent="0.25">
      <c r="A978" t="str">
        <f t="shared" si="62"/>
        <v>403</v>
      </c>
      <c r="B978" t="str">
        <f>"8"</f>
        <v>8</v>
      </c>
      <c r="C978" t="s">
        <v>1425</v>
      </c>
      <c r="D978" t="str">
        <f t="shared" si="60"/>
        <v>2</v>
      </c>
      <c r="E978">
        <v>2202</v>
      </c>
      <c r="F978">
        <v>1941</v>
      </c>
      <c r="G978" t="s">
        <v>29</v>
      </c>
      <c r="H978" t="s">
        <v>11</v>
      </c>
      <c r="I978">
        <v>1</v>
      </c>
      <c r="J978" t="s">
        <v>19</v>
      </c>
      <c r="K978" t="s">
        <v>11</v>
      </c>
    </row>
    <row r="979" spans="1:11" x14ac:dyDescent="0.25">
      <c r="A979" t="str">
        <f t="shared" si="62"/>
        <v>403</v>
      </c>
      <c r="B979" t="str">
        <f>"9"</f>
        <v>9</v>
      </c>
      <c r="C979" t="s">
        <v>1426</v>
      </c>
      <c r="D979" t="str">
        <f t="shared" si="60"/>
        <v>2</v>
      </c>
      <c r="E979">
        <v>1488</v>
      </c>
      <c r="F979">
        <v>1953</v>
      </c>
      <c r="G979" t="s">
        <v>123</v>
      </c>
      <c r="H979" t="s">
        <v>11</v>
      </c>
      <c r="I979">
        <v>1</v>
      </c>
      <c r="J979" t="s">
        <v>19</v>
      </c>
      <c r="K979" t="s">
        <v>11</v>
      </c>
    </row>
    <row r="980" spans="1:11" x14ac:dyDescent="0.25">
      <c r="A980" t="str">
        <f t="shared" si="62"/>
        <v>403</v>
      </c>
      <c r="B980" t="str">
        <f>"10"</f>
        <v>10</v>
      </c>
      <c r="C980" t="s">
        <v>1427</v>
      </c>
      <c r="D980" t="str">
        <f t="shared" si="60"/>
        <v>2</v>
      </c>
      <c r="E980">
        <v>1228</v>
      </c>
      <c r="F980">
        <v>1953</v>
      </c>
      <c r="G980" t="s">
        <v>123</v>
      </c>
      <c r="H980" t="s">
        <v>11</v>
      </c>
      <c r="I980">
        <v>1</v>
      </c>
      <c r="J980" t="s">
        <v>19</v>
      </c>
      <c r="K980" t="s">
        <v>11</v>
      </c>
    </row>
    <row r="981" spans="1:11" x14ac:dyDescent="0.25">
      <c r="A981" t="str">
        <f t="shared" si="62"/>
        <v>403</v>
      </c>
      <c r="B981" t="str">
        <f>"11"</f>
        <v>11</v>
      </c>
      <c r="C981" t="s">
        <v>1428</v>
      </c>
      <c r="D981" t="str">
        <f t="shared" si="60"/>
        <v>2</v>
      </c>
      <c r="E981">
        <v>1742</v>
      </c>
      <c r="F981">
        <v>1939</v>
      </c>
      <c r="G981" t="s">
        <v>123</v>
      </c>
      <c r="H981" t="s">
        <v>11</v>
      </c>
      <c r="I981">
        <v>1</v>
      </c>
      <c r="J981" t="s">
        <v>19</v>
      </c>
      <c r="K981" t="s">
        <v>11</v>
      </c>
    </row>
    <row r="982" spans="1:11" x14ac:dyDescent="0.25">
      <c r="A982" t="str">
        <f t="shared" si="62"/>
        <v>403</v>
      </c>
      <c r="B982" t="str">
        <f>"12"</f>
        <v>12</v>
      </c>
      <c r="C982" t="s">
        <v>1429</v>
      </c>
      <c r="D982" t="str">
        <f t="shared" si="60"/>
        <v>2</v>
      </c>
      <c r="E982">
        <v>1525</v>
      </c>
      <c r="F982">
        <v>1950</v>
      </c>
      <c r="G982" t="s">
        <v>123</v>
      </c>
      <c r="H982" t="s">
        <v>11</v>
      </c>
      <c r="I982">
        <v>1</v>
      </c>
      <c r="J982" t="s">
        <v>19</v>
      </c>
      <c r="K982" t="s">
        <v>11</v>
      </c>
    </row>
    <row r="983" spans="1:11" x14ac:dyDescent="0.25">
      <c r="A983" t="str">
        <f t="shared" si="62"/>
        <v>403</v>
      </c>
      <c r="B983" t="str">
        <f>"13"</f>
        <v>13</v>
      </c>
      <c r="C983" t="s">
        <v>1430</v>
      </c>
      <c r="D983" t="str">
        <f t="shared" si="60"/>
        <v>2</v>
      </c>
      <c r="E983">
        <v>1485</v>
      </c>
      <c r="F983">
        <v>1940</v>
      </c>
      <c r="G983" t="s">
        <v>123</v>
      </c>
      <c r="H983" t="s">
        <v>11</v>
      </c>
      <c r="I983">
        <v>1</v>
      </c>
      <c r="J983" t="s">
        <v>19</v>
      </c>
      <c r="K983" t="s">
        <v>11</v>
      </c>
    </row>
    <row r="984" spans="1:11" x14ac:dyDescent="0.25">
      <c r="A984" t="str">
        <f t="shared" si="62"/>
        <v>403</v>
      </c>
      <c r="B984" t="str">
        <f>"14"</f>
        <v>14</v>
      </c>
      <c r="C984" t="s">
        <v>1431</v>
      </c>
      <c r="D984" t="str">
        <f t="shared" si="60"/>
        <v>2</v>
      </c>
      <c r="E984">
        <v>1423</v>
      </c>
      <c r="F984">
        <v>1939</v>
      </c>
      <c r="G984" t="s">
        <v>123</v>
      </c>
      <c r="H984" t="s">
        <v>11</v>
      </c>
      <c r="I984">
        <v>1</v>
      </c>
      <c r="J984" t="s">
        <v>19</v>
      </c>
      <c r="K984" t="s">
        <v>11</v>
      </c>
    </row>
    <row r="985" spans="1:11" x14ac:dyDescent="0.25">
      <c r="A985" t="str">
        <f t="shared" si="62"/>
        <v>403</v>
      </c>
      <c r="B985" t="str">
        <f>"15"</f>
        <v>15</v>
      </c>
      <c r="C985" t="s">
        <v>1432</v>
      </c>
      <c r="D985" t="str">
        <f t="shared" si="60"/>
        <v>2</v>
      </c>
      <c r="E985">
        <v>1371</v>
      </c>
      <c r="F985">
        <v>1928</v>
      </c>
      <c r="G985" t="s">
        <v>123</v>
      </c>
      <c r="H985" t="s">
        <v>11</v>
      </c>
      <c r="I985">
        <v>1</v>
      </c>
      <c r="J985" t="s">
        <v>19</v>
      </c>
      <c r="K985" t="s">
        <v>11</v>
      </c>
    </row>
    <row r="986" spans="1:11" x14ac:dyDescent="0.25">
      <c r="A986" t="str">
        <f t="shared" si="62"/>
        <v>403</v>
      </c>
      <c r="B986" t="str">
        <f>"16"</f>
        <v>16</v>
      </c>
      <c r="C986" t="s">
        <v>1433</v>
      </c>
      <c r="D986" t="str">
        <f t="shared" si="60"/>
        <v>2</v>
      </c>
      <c r="E986">
        <v>1129</v>
      </c>
      <c r="F986">
        <v>1920</v>
      </c>
      <c r="G986" t="s">
        <v>123</v>
      </c>
      <c r="H986" t="s">
        <v>11</v>
      </c>
      <c r="I986">
        <v>1</v>
      </c>
      <c r="J986" t="s">
        <v>19</v>
      </c>
      <c r="K986" t="s">
        <v>11</v>
      </c>
    </row>
    <row r="987" spans="1:11" x14ac:dyDescent="0.25">
      <c r="A987" t="str">
        <f t="shared" si="62"/>
        <v>403</v>
      </c>
      <c r="B987" t="str">
        <f>"17"</f>
        <v>17</v>
      </c>
      <c r="C987" t="s">
        <v>1434</v>
      </c>
      <c r="D987" t="str">
        <f t="shared" si="60"/>
        <v>2</v>
      </c>
      <c r="E987">
        <v>2010</v>
      </c>
      <c r="F987">
        <v>1915</v>
      </c>
      <c r="G987" t="s">
        <v>207</v>
      </c>
      <c r="H987" t="s">
        <v>11</v>
      </c>
      <c r="I987">
        <v>2</v>
      </c>
      <c r="J987" t="s">
        <v>19</v>
      </c>
      <c r="K987" t="s">
        <v>11</v>
      </c>
    </row>
    <row r="988" spans="1:11" x14ac:dyDescent="0.25">
      <c r="A988" t="str">
        <f t="shared" si="62"/>
        <v>403</v>
      </c>
      <c r="B988" t="str">
        <f>"18"</f>
        <v>18</v>
      </c>
      <c r="C988" t="s">
        <v>1435</v>
      </c>
      <c r="D988" t="str">
        <f t="shared" si="60"/>
        <v>2</v>
      </c>
      <c r="E988">
        <v>1398</v>
      </c>
      <c r="F988">
        <v>1927</v>
      </c>
      <c r="G988" t="s">
        <v>123</v>
      </c>
      <c r="H988" t="s">
        <v>11</v>
      </c>
      <c r="I988">
        <v>1</v>
      </c>
      <c r="J988" t="s">
        <v>19</v>
      </c>
      <c r="K988" t="s">
        <v>11</v>
      </c>
    </row>
    <row r="989" spans="1:11" x14ac:dyDescent="0.25">
      <c r="A989" t="str">
        <f t="shared" ref="A989:A1006" si="63">"404"</f>
        <v>404</v>
      </c>
      <c r="B989" t="str">
        <f>"1"</f>
        <v>1</v>
      </c>
      <c r="C989" t="s">
        <v>1436</v>
      </c>
      <c r="D989" t="str">
        <f t="shared" si="60"/>
        <v>2</v>
      </c>
      <c r="E989">
        <v>1398</v>
      </c>
      <c r="F989">
        <v>1920</v>
      </c>
      <c r="G989" t="s">
        <v>29</v>
      </c>
      <c r="H989" t="s">
        <v>11</v>
      </c>
      <c r="I989">
        <v>1</v>
      </c>
      <c r="J989" t="s">
        <v>19</v>
      </c>
      <c r="K989" t="s">
        <v>11</v>
      </c>
    </row>
    <row r="990" spans="1:11" x14ac:dyDescent="0.25">
      <c r="A990" t="str">
        <f t="shared" si="63"/>
        <v>404</v>
      </c>
      <c r="B990" t="str">
        <f>"2"</f>
        <v>2</v>
      </c>
      <c r="C990" t="s">
        <v>1437</v>
      </c>
      <c r="D990" t="str">
        <f t="shared" si="60"/>
        <v>2</v>
      </c>
      <c r="E990">
        <v>1376</v>
      </c>
      <c r="F990">
        <v>1922</v>
      </c>
      <c r="G990" t="s">
        <v>25</v>
      </c>
      <c r="H990" t="s">
        <v>11</v>
      </c>
      <c r="I990">
        <v>1</v>
      </c>
      <c r="J990" t="s">
        <v>19</v>
      </c>
      <c r="K990" t="s">
        <v>11</v>
      </c>
    </row>
    <row r="991" spans="1:11" x14ac:dyDescent="0.25">
      <c r="A991" t="str">
        <f t="shared" si="63"/>
        <v>404</v>
      </c>
      <c r="B991" t="str">
        <f>"3"</f>
        <v>3</v>
      </c>
      <c r="C991" t="s">
        <v>1438</v>
      </c>
      <c r="D991" t="str">
        <f t="shared" ref="D991:D1054" si="64">"2"</f>
        <v>2</v>
      </c>
      <c r="E991">
        <v>1629</v>
      </c>
      <c r="F991">
        <v>1930</v>
      </c>
      <c r="G991" t="s">
        <v>123</v>
      </c>
      <c r="H991" t="s">
        <v>11</v>
      </c>
      <c r="I991">
        <v>1</v>
      </c>
      <c r="J991" t="s">
        <v>19</v>
      </c>
      <c r="K991" t="s">
        <v>11</v>
      </c>
    </row>
    <row r="992" spans="1:11" x14ac:dyDescent="0.25">
      <c r="A992" t="str">
        <f t="shared" si="63"/>
        <v>404</v>
      </c>
      <c r="B992" t="str">
        <f>"4"</f>
        <v>4</v>
      </c>
      <c r="C992" t="s">
        <v>1439</v>
      </c>
      <c r="D992" t="str">
        <f t="shared" si="64"/>
        <v>2</v>
      </c>
      <c r="E992">
        <v>1524</v>
      </c>
      <c r="F992">
        <v>1950</v>
      </c>
      <c r="G992" t="s">
        <v>31</v>
      </c>
      <c r="H992" t="s">
        <v>11</v>
      </c>
      <c r="I992">
        <v>1</v>
      </c>
      <c r="J992" t="s">
        <v>19</v>
      </c>
      <c r="K992" t="s">
        <v>11</v>
      </c>
    </row>
    <row r="993" spans="1:11" x14ac:dyDescent="0.25">
      <c r="A993" t="str">
        <f t="shared" si="63"/>
        <v>404</v>
      </c>
      <c r="B993" t="str">
        <f>"5"</f>
        <v>5</v>
      </c>
      <c r="C993" t="s">
        <v>1440</v>
      </c>
      <c r="D993" t="str">
        <f t="shared" si="64"/>
        <v>2</v>
      </c>
      <c r="E993">
        <v>1508</v>
      </c>
      <c r="F993">
        <v>1935</v>
      </c>
      <c r="G993" t="s">
        <v>35</v>
      </c>
      <c r="H993" t="s">
        <v>11</v>
      </c>
      <c r="I993">
        <v>1</v>
      </c>
      <c r="J993" t="s">
        <v>19</v>
      </c>
      <c r="K993" t="s">
        <v>11</v>
      </c>
    </row>
    <row r="994" spans="1:11" x14ac:dyDescent="0.25">
      <c r="A994" t="str">
        <f t="shared" si="63"/>
        <v>404</v>
      </c>
      <c r="B994" t="str">
        <f>"6"</f>
        <v>6</v>
      </c>
      <c r="C994" t="s">
        <v>1441</v>
      </c>
      <c r="D994" t="str">
        <f t="shared" si="64"/>
        <v>2</v>
      </c>
      <c r="E994">
        <v>1416</v>
      </c>
      <c r="F994">
        <v>1923</v>
      </c>
      <c r="G994" t="s">
        <v>29</v>
      </c>
      <c r="H994" t="s">
        <v>11</v>
      </c>
      <c r="I994">
        <v>1</v>
      </c>
      <c r="J994" t="s">
        <v>19</v>
      </c>
      <c r="K994" t="s">
        <v>11</v>
      </c>
    </row>
    <row r="995" spans="1:11" x14ac:dyDescent="0.25">
      <c r="A995" t="str">
        <f t="shared" si="63"/>
        <v>404</v>
      </c>
      <c r="B995" t="str">
        <f>"7"</f>
        <v>7</v>
      </c>
      <c r="C995" t="s">
        <v>1442</v>
      </c>
      <c r="D995" t="str">
        <f t="shared" si="64"/>
        <v>2</v>
      </c>
      <c r="E995">
        <v>1959</v>
      </c>
      <c r="F995">
        <v>1925</v>
      </c>
      <c r="G995" t="s">
        <v>29</v>
      </c>
      <c r="H995" t="s">
        <v>1443</v>
      </c>
      <c r="I995">
        <v>1</v>
      </c>
      <c r="J995" t="s">
        <v>19</v>
      </c>
      <c r="K995" t="s">
        <v>11</v>
      </c>
    </row>
    <row r="996" spans="1:11" x14ac:dyDescent="0.25">
      <c r="A996" t="str">
        <f t="shared" si="63"/>
        <v>404</v>
      </c>
      <c r="B996" t="str">
        <f>"9"</f>
        <v>9</v>
      </c>
      <c r="C996" t="s">
        <v>1444</v>
      </c>
      <c r="D996" t="str">
        <f t="shared" si="64"/>
        <v>2</v>
      </c>
      <c r="E996">
        <v>2888</v>
      </c>
      <c r="F996">
        <v>1930</v>
      </c>
      <c r="G996" t="s">
        <v>207</v>
      </c>
      <c r="H996" t="s">
        <v>11</v>
      </c>
      <c r="I996">
        <v>2</v>
      </c>
      <c r="J996" t="s">
        <v>19</v>
      </c>
      <c r="K996" t="s">
        <v>11</v>
      </c>
    </row>
    <row r="997" spans="1:11" x14ac:dyDescent="0.25">
      <c r="A997" t="str">
        <f t="shared" si="63"/>
        <v>404</v>
      </c>
      <c r="B997" t="str">
        <f>"10"</f>
        <v>10</v>
      </c>
      <c r="C997" t="s">
        <v>1445</v>
      </c>
      <c r="D997" t="str">
        <f t="shared" si="64"/>
        <v>2</v>
      </c>
      <c r="E997">
        <v>2480</v>
      </c>
      <c r="F997">
        <v>1930</v>
      </c>
      <c r="G997" t="s">
        <v>207</v>
      </c>
      <c r="H997" t="s">
        <v>11</v>
      </c>
      <c r="I997">
        <v>2</v>
      </c>
      <c r="J997" t="s">
        <v>19</v>
      </c>
      <c r="K997" t="s">
        <v>11</v>
      </c>
    </row>
    <row r="998" spans="1:11" x14ac:dyDescent="0.25">
      <c r="A998" t="str">
        <f t="shared" si="63"/>
        <v>404</v>
      </c>
      <c r="B998" t="str">
        <f>"11"</f>
        <v>11</v>
      </c>
      <c r="C998" t="s">
        <v>1446</v>
      </c>
      <c r="D998" t="str">
        <f t="shared" si="64"/>
        <v>2</v>
      </c>
      <c r="E998">
        <v>2480</v>
      </c>
      <c r="F998">
        <v>1930</v>
      </c>
      <c r="G998" t="s">
        <v>207</v>
      </c>
      <c r="H998" t="s">
        <v>11</v>
      </c>
      <c r="I998">
        <v>2</v>
      </c>
      <c r="J998" t="s">
        <v>19</v>
      </c>
      <c r="K998" t="s">
        <v>11</v>
      </c>
    </row>
    <row r="999" spans="1:11" x14ac:dyDescent="0.25">
      <c r="A999" t="str">
        <f t="shared" si="63"/>
        <v>404</v>
      </c>
      <c r="B999" t="str">
        <f>"12"</f>
        <v>12</v>
      </c>
      <c r="C999" t="s">
        <v>1447</v>
      </c>
      <c r="D999" t="str">
        <f t="shared" si="64"/>
        <v>2</v>
      </c>
      <c r="E999">
        <v>1169</v>
      </c>
      <c r="F999">
        <v>1939</v>
      </c>
      <c r="G999" t="s">
        <v>29</v>
      </c>
      <c r="H999" t="s">
        <v>11</v>
      </c>
      <c r="I999">
        <v>1</v>
      </c>
      <c r="J999" t="s">
        <v>19</v>
      </c>
      <c r="K999" t="s">
        <v>11</v>
      </c>
    </row>
    <row r="1000" spans="1:11" x14ac:dyDescent="0.25">
      <c r="A1000" t="str">
        <f t="shared" si="63"/>
        <v>404</v>
      </c>
      <c r="B1000" t="str">
        <f>"13"</f>
        <v>13</v>
      </c>
      <c r="C1000" t="s">
        <v>1448</v>
      </c>
      <c r="D1000" t="str">
        <f t="shared" si="64"/>
        <v>2</v>
      </c>
      <c r="E1000">
        <v>1196</v>
      </c>
      <c r="F1000">
        <v>1927</v>
      </c>
      <c r="G1000" t="s">
        <v>31</v>
      </c>
      <c r="H1000" t="s">
        <v>11</v>
      </c>
      <c r="I1000">
        <v>1</v>
      </c>
      <c r="J1000" t="s">
        <v>19</v>
      </c>
      <c r="K1000" t="s">
        <v>11</v>
      </c>
    </row>
    <row r="1001" spans="1:11" x14ac:dyDescent="0.25">
      <c r="A1001" t="str">
        <f t="shared" si="63"/>
        <v>404</v>
      </c>
      <c r="B1001" t="str">
        <f>"14"</f>
        <v>14</v>
      </c>
      <c r="C1001" t="s">
        <v>1449</v>
      </c>
      <c r="D1001" t="str">
        <f t="shared" si="64"/>
        <v>2</v>
      </c>
      <c r="E1001">
        <v>1382</v>
      </c>
      <c r="F1001">
        <v>1953</v>
      </c>
      <c r="G1001" t="s">
        <v>21</v>
      </c>
      <c r="H1001" t="s">
        <v>11</v>
      </c>
      <c r="I1001">
        <v>1</v>
      </c>
      <c r="J1001" t="s">
        <v>19</v>
      </c>
      <c r="K1001" t="s">
        <v>11</v>
      </c>
    </row>
    <row r="1002" spans="1:11" x14ac:dyDescent="0.25">
      <c r="A1002" t="str">
        <f t="shared" si="63"/>
        <v>404</v>
      </c>
      <c r="B1002" t="str">
        <f>"15"</f>
        <v>15</v>
      </c>
      <c r="C1002" t="s">
        <v>1450</v>
      </c>
      <c r="D1002" t="str">
        <f t="shared" si="64"/>
        <v>2</v>
      </c>
      <c r="E1002">
        <v>1643</v>
      </c>
      <c r="F1002">
        <v>1929</v>
      </c>
      <c r="G1002" t="s">
        <v>123</v>
      </c>
      <c r="H1002" t="s">
        <v>11</v>
      </c>
      <c r="I1002">
        <v>1</v>
      </c>
      <c r="J1002" t="s">
        <v>19</v>
      </c>
      <c r="K1002" t="s">
        <v>11</v>
      </c>
    </row>
    <row r="1003" spans="1:11" x14ac:dyDescent="0.25">
      <c r="A1003" t="str">
        <f t="shared" si="63"/>
        <v>404</v>
      </c>
      <c r="B1003" t="str">
        <f>"16"</f>
        <v>16</v>
      </c>
      <c r="C1003" t="s">
        <v>1451</v>
      </c>
      <c r="D1003" t="str">
        <f t="shared" si="64"/>
        <v>2</v>
      </c>
      <c r="E1003">
        <v>1020</v>
      </c>
      <c r="F1003">
        <v>1955</v>
      </c>
      <c r="G1003" t="s">
        <v>31</v>
      </c>
      <c r="H1003" t="s">
        <v>11</v>
      </c>
      <c r="I1003">
        <v>1</v>
      </c>
      <c r="J1003" t="s">
        <v>19</v>
      </c>
      <c r="K1003" t="s">
        <v>11</v>
      </c>
    </row>
    <row r="1004" spans="1:11" x14ac:dyDescent="0.25">
      <c r="A1004" t="str">
        <f t="shared" si="63"/>
        <v>404</v>
      </c>
      <c r="B1004" t="str">
        <f>"17"</f>
        <v>17</v>
      </c>
      <c r="C1004" t="s">
        <v>1452</v>
      </c>
      <c r="D1004" t="str">
        <f t="shared" si="64"/>
        <v>2</v>
      </c>
      <c r="E1004">
        <v>1444</v>
      </c>
      <c r="F1004">
        <v>1925</v>
      </c>
      <c r="G1004" t="s">
        <v>25</v>
      </c>
      <c r="H1004" t="s">
        <v>11</v>
      </c>
      <c r="I1004">
        <v>1</v>
      </c>
      <c r="J1004" t="s">
        <v>19</v>
      </c>
      <c r="K1004" t="s">
        <v>11</v>
      </c>
    </row>
    <row r="1005" spans="1:11" x14ac:dyDescent="0.25">
      <c r="A1005" t="str">
        <f t="shared" si="63"/>
        <v>404</v>
      </c>
      <c r="B1005" t="str">
        <f>"18"</f>
        <v>18</v>
      </c>
      <c r="C1005" t="s">
        <v>1453</v>
      </c>
      <c r="D1005" t="str">
        <f t="shared" si="64"/>
        <v>2</v>
      </c>
      <c r="E1005">
        <v>1200</v>
      </c>
      <c r="F1005">
        <v>1925</v>
      </c>
      <c r="G1005" t="s">
        <v>29</v>
      </c>
      <c r="H1005" t="s">
        <v>11</v>
      </c>
      <c r="I1005">
        <v>1</v>
      </c>
      <c r="J1005" t="s">
        <v>19</v>
      </c>
      <c r="K1005" t="s">
        <v>11</v>
      </c>
    </row>
    <row r="1006" spans="1:11" x14ac:dyDescent="0.25">
      <c r="A1006" t="str">
        <f t="shared" si="63"/>
        <v>404</v>
      </c>
      <c r="B1006" t="str">
        <f>"19"</f>
        <v>19</v>
      </c>
      <c r="C1006" t="s">
        <v>1454</v>
      </c>
      <c r="D1006" t="str">
        <f t="shared" si="64"/>
        <v>2</v>
      </c>
      <c r="E1006">
        <v>1200</v>
      </c>
      <c r="F1006">
        <v>1926</v>
      </c>
      <c r="G1006" t="s">
        <v>29</v>
      </c>
      <c r="H1006" t="s">
        <v>11</v>
      </c>
      <c r="I1006">
        <v>1</v>
      </c>
      <c r="J1006" t="s">
        <v>19</v>
      </c>
      <c r="K1006" t="s">
        <v>11</v>
      </c>
    </row>
    <row r="1007" spans="1:11" x14ac:dyDescent="0.25">
      <c r="A1007" t="str">
        <f t="shared" ref="A1007:A1023" si="65">"405"</f>
        <v>405</v>
      </c>
      <c r="B1007" t="str">
        <f>"1"</f>
        <v>1</v>
      </c>
      <c r="C1007" t="s">
        <v>1455</v>
      </c>
      <c r="D1007" t="str">
        <f t="shared" si="64"/>
        <v>2</v>
      </c>
      <c r="E1007">
        <v>1305</v>
      </c>
      <c r="F1007">
        <v>1943</v>
      </c>
      <c r="G1007" t="s">
        <v>21</v>
      </c>
      <c r="H1007" t="s">
        <v>11</v>
      </c>
      <c r="I1007">
        <v>1</v>
      </c>
      <c r="J1007" t="s">
        <v>19</v>
      </c>
      <c r="K1007" t="s">
        <v>11</v>
      </c>
    </row>
    <row r="1008" spans="1:11" x14ac:dyDescent="0.25">
      <c r="A1008" t="str">
        <f t="shared" si="65"/>
        <v>405</v>
      </c>
      <c r="B1008" t="str">
        <f>"2"</f>
        <v>2</v>
      </c>
      <c r="C1008" t="s">
        <v>1456</v>
      </c>
      <c r="D1008" t="str">
        <f t="shared" si="64"/>
        <v>2</v>
      </c>
      <c r="E1008">
        <v>1152</v>
      </c>
      <c r="F1008">
        <v>1956</v>
      </c>
      <c r="G1008" t="s">
        <v>21</v>
      </c>
      <c r="H1008" t="s">
        <v>11</v>
      </c>
      <c r="I1008">
        <v>1</v>
      </c>
      <c r="J1008" t="s">
        <v>19</v>
      </c>
      <c r="K1008" t="s">
        <v>11</v>
      </c>
    </row>
    <row r="1009" spans="1:11" x14ac:dyDescent="0.25">
      <c r="A1009" t="str">
        <f t="shared" si="65"/>
        <v>405</v>
      </c>
      <c r="B1009" t="str">
        <f>"3"</f>
        <v>3</v>
      </c>
      <c r="C1009" t="s">
        <v>1457</v>
      </c>
      <c r="D1009" t="str">
        <f t="shared" si="64"/>
        <v>2</v>
      </c>
      <c r="E1009">
        <v>1657</v>
      </c>
      <c r="F1009">
        <v>1927</v>
      </c>
      <c r="G1009" t="s">
        <v>29</v>
      </c>
      <c r="H1009" t="s">
        <v>11</v>
      </c>
      <c r="I1009">
        <v>1</v>
      </c>
      <c r="J1009" t="s">
        <v>19</v>
      </c>
      <c r="K1009" t="s">
        <v>11</v>
      </c>
    </row>
    <row r="1010" spans="1:11" x14ac:dyDescent="0.25">
      <c r="A1010" t="str">
        <f t="shared" si="65"/>
        <v>405</v>
      </c>
      <c r="B1010" t="str">
        <f>"4"</f>
        <v>4</v>
      </c>
      <c r="C1010" t="s">
        <v>1458</v>
      </c>
      <c r="D1010" t="str">
        <f t="shared" si="64"/>
        <v>2</v>
      </c>
      <c r="E1010">
        <v>1082</v>
      </c>
      <c r="F1010">
        <v>1928</v>
      </c>
      <c r="G1010" t="s">
        <v>29</v>
      </c>
      <c r="H1010" t="s">
        <v>11</v>
      </c>
      <c r="I1010">
        <v>1</v>
      </c>
      <c r="J1010" t="s">
        <v>19</v>
      </c>
      <c r="K1010" t="s">
        <v>11</v>
      </c>
    </row>
    <row r="1011" spans="1:11" x14ac:dyDescent="0.25">
      <c r="A1011" t="str">
        <f t="shared" si="65"/>
        <v>405</v>
      </c>
      <c r="B1011" t="str">
        <f>"5"</f>
        <v>5</v>
      </c>
      <c r="C1011" t="s">
        <v>1459</v>
      </c>
      <c r="D1011" t="str">
        <f t="shared" si="64"/>
        <v>2</v>
      </c>
      <c r="E1011">
        <v>1783</v>
      </c>
      <c r="F1011">
        <v>1896</v>
      </c>
      <c r="G1011" t="s">
        <v>29</v>
      </c>
      <c r="H1011" t="s">
        <v>11</v>
      </c>
      <c r="I1011">
        <v>1</v>
      </c>
      <c r="J1011" t="s">
        <v>19</v>
      </c>
      <c r="K1011" t="s">
        <v>11</v>
      </c>
    </row>
    <row r="1012" spans="1:11" x14ac:dyDescent="0.25">
      <c r="A1012" t="str">
        <f t="shared" si="65"/>
        <v>405</v>
      </c>
      <c r="B1012" t="str">
        <f>"6"</f>
        <v>6</v>
      </c>
      <c r="C1012" t="s">
        <v>1460</v>
      </c>
      <c r="D1012" t="str">
        <f t="shared" si="64"/>
        <v>2</v>
      </c>
      <c r="E1012">
        <v>1429</v>
      </c>
      <c r="F1012">
        <v>1940</v>
      </c>
      <c r="G1012" t="s">
        <v>29</v>
      </c>
      <c r="H1012" t="s">
        <v>11</v>
      </c>
      <c r="I1012">
        <v>1</v>
      </c>
      <c r="J1012" t="s">
        <v>19</v>
      </c>
      <c r="K1012" t="s">
        <v>11</v>
      </c>
    </row>
    <row r="1013" spans="1:11" x14ac:dyDescent="0.25">
      <c r="A1013" t="str">
        <f t="shared" si="65"/>
        <v>405</v>
      </c>
      <c r="B1013" t="str">
        <f>"7"</f>
        <v>7</v>
      </c>
      <c r="C1013" t="s">
        <v>1461</v>
      </c>
      <c r="D1013" t="str">
        <f t="shared" si="64"/>
        <v>2</v>
      </c>
      <c r="E1013">
        <v>1478</v>
      </c>
      <c r="F1013">
        <v>1955</v>
      </c>
      <c r="G1013" t="s">
        <v>21</v>
      </c>
      <c r="H1013" t="s">
        <v>11</v>
      </c>
      <c r="I1013">
        <v>1</v>
      </c>
      <c r="J1013" t="s">
        <v>19</v>
      </c>
      <c r="K1013" t="s">
        <v>11</v>
      </c>
    </row>
    <row r="1014" spans="1:11" x14ac:dyDescent="0.25">
      <c r="A1014" t="str">
        <f t="shared" si="65"/>
        <v>405</v>
      </c>
      <c r="B1014" t="str">
        <f>"8"</f>
        <v>8</v>
      </c>
      <c r="C1014" t="s">
        <v>1462</v>
      </c>
      <c r="D1014" t="str">
        <f t="shared" si="64"/>
        <v>2</v>
      </c>
      <c r="E1014">
        <v>1449</v>
      </c>
      <c r="F1014">
        <v>1925</v>
      </c>
      <c r="G1014" t="s">
        <v>58</v>
      </c>
      <c r="H1014" t="s">
        <v>11</v>
      </c>
      <c r="I1014">
        <v>1</v>
      </c>
      <c r="J1014" t="s">
        <v>19</v>
      </c>
      <c r="K1014" t="s">
        <v>11</v>
      </c>
    </row>
    <row r="1015" spans="1:11" x14ac:dyDescent="0.25">
      <c r="A1015" t="str">
        <f t="shared" si="65"/>
        <v>405</v>
      </c>
      <c r="B1015" t="str">
        <f>"9"</f>
        <v>9</v>
      </c>
      <c r="C1015" t="s">
        <v>1463</v>
      </c>
      <c r="D1015" t="str">
        <f t="shared" si="64"/>
        <v>2</v>
      </c>
      <c r="E1015">
        <v>1263</v>
      </c>
      <c r="F1015">
        <v>1952</v>
      </c>
      <c r="G1015" t="s">
        <v>1464</v>
      </c>
      <c r="H1015" t="s">
        <v>11</v>
      </c>
      <c r="I1015">
        <v>1</v>
      </c>
      <c r="J1015" t="s">
        <v>19</v>
      </c>
      <c r="K1015" t="s">
        <v>11</v>
      </c>
    </row>
    <row r="1016" spans="1:11" x14ac:dyDescent="0.25">
      <c r="A1016" t="str">
        <f t="shared" si="65"/>
        <v>405</v>
      </c>
      <c r="B1016" t="str">
        <f>"10"</f>
        <v>10</v>
      </c>
      <c r="C1016" t="s">
        <v>1465</v>
      </c>
      <c r="D1016" t="str">
        <f t="shared" si="64"/>
        <v>2</v>
      </c>
      <c r="E1016">
        <v>1332</v>
      </c>
      <c r="F1016">
        <v>1915</v>
      </c>
      <c r="G1016" t="s">
        <v>123</v>
      </c>
      <c r="H1016" t="s">
        <v>11</v>
      </c>
      <c r="I1016">
        <v>1</v>
      </c>
      <c r="J1016" t="s">
        <v>19</v>
      </c>
      <c r="K1016" t="s">
        <v>11</v>
      </c>
    </row>
    <row r="1017" spans="1:11" x14ac:dyDescent="0.25">
      <c r="A1017" t="str">
        <f t="shared" si="65"/>
        <v>405</v>
      </c>
      <c r="B1017" t="str">
        <f>"11"</f>
        <v>11</v>
      </c>
      <c r="C1017" t="s">
        <v>1466</v>
      </c>
      <c r="D1017" t="str">
        <f t="shared" si="64"/>
        <v>2</v>
      </c>
      <c r="E1017">
        <v>1824</v>
      </c>
      <c r="F1017">
        <v>1930</v>
      </c>
      <c r="G1017" t="s">
        <v>123</v>
      </c>
      <c r="H1017" t="s">
        <v>11</v>
      </c>
      <c r="I1017">
        <v>1</v>
      </c>
      <c r="J1017" t="s">
        <v>19</v>
      </c>
      <c r="K1017" t="s">
        <v>11</v>
      </c>
    </row>
    <row r="1018" spans="1:11" x14ac:dyDescent="0.25">
      <c r="A1018" t="str">
        <f t="shared" si="65"/>
        <v>405</v>
      </c>
      <c r="B1018" t="str">
        <f>"12"</f>
        <v>12</v>
      </c>
      <c r="C1018" t="s">
        <v>1467</v>
      </c>
      <c r="D1018" t="str">
        <f t="shared" si="64"/>
        <v>2</v>
      </c>
      <c r="E1018">
        <v>1248</v>
      </c>
      <c r="F1018">
        <v>1947</v>
      </c>
      <c r="G1018" t="s">
        <v>123</v>
      </c>
      <c r="H1018" t="s">
        <v>11</v>
      </c>
      <c r="I1018">
        <v>1</v>
      </c>
      <c r="J1018" t="s">
        <v>19</v>
      </c>
      <c r="K1018" t="s">
        <v>11</v>
      </c>
    </row>
    <row r="1019" spans="1:11" x14ac:dyDescent="0.25">
      <c r="A1019" t="str">
        <f t="shared" si="65"/>
        <v>405</v>
      </c>
      <c r="B1019" t="str">
        <f>"13"</f>
        <v>13</v>
      </c>
      <c r="C1019" t="s">
        <v>1468</v>
      </c>
      <c r="D1019" t="str">
        <f t="shared" si="64"/>
        <v>2</v>
      </c>
      <c r="E1019">
        <v>1376</v>
      </c>
      <c r="F1019">
        <v>1933</v>
      </c>
      <c r="G1019" t="s">
        <v>49</v>
      </c>
      <c r="H1019" t="s">
        <v>11</v>
      </c>
      <c r="I1019">
        <v>1</v>
      </c>
      <c r="J1019" t="s">
        <v>19</v>
      </c>
      <c r="K1019" t="s">
        <v>11</v>
      </c>
    </row>
    <row r="1020" spans="1:11" x14ac:dyDescent="0.25">
      <c r="A1020" t="str">
        <f t="shared" si="65"/>
        <v>405</v>
      </c>
      <c r="B1020" t="str">
        <f>"14"</f>
        <v>14</v>
      </c>
      <c r="C1020" t="s">
        <v>1469</v>
      </c>
      <c r="D1020" t="str">
        <f t="shared" si="64"/>
        <v>2</v>
      </c>
      <c r="E1020">
        <v>1861</v>
      </c>
      <c r="F1020">
        <v>1933</v>
      </c>
      <c r="G1020" t="s">
        <v>29</v>
      </c>
      <c r="H1020" t="s">
        <v>11</v>
      </c>
      <c r="I1020">
        <v>1</v>
      </c>
      <c r="J1020" t="s">
        <v>19</v>
      </c>
      <c r="K1020" t="s">
        <v>11</v>
      </c>
    </row>
    <row r="1021" spans="1:11" x14ac:dyDescent="0.25">
      <c r="A1021" t="str">
        <f t="shared" si="65"/>
        <v>405</v>
      </c>
      <c r="B1021" t="str">
        <f>"15"</f>
        <v>15</v>
      </c>
      <c r="C1021" t="s">
        <v>1470</v>
      </c>
      <c r="D1021" t="str">
        <f t="shared" si="64"/>
        <v>2</v>
      </c>
      <c r="E1021">
        <v>1641</v>
      </c>
      <c r="F1021">
        <v>1953</v>
      </c>
      <c r="G1021" t="s">
        <v>27</v>
      </c>
      <c r="H1021" t="s">
        <v>11</v>
      </c>
      <c r="I1021">
        <v>1</v>
      </c>
      <c r="J1021" t="s">
        <v>19</v>
      </c>
      <c r="K1021" t="s">
        <v>11</v>
      </c>
    </row>
    <row r="1022" spans="1:11" x14ac:dyDescent="0.25">
      <c r="A1022" t="str">
        <f t="shared" si="65"/>
        <v>405</v>
      </c>
      <c r="B1022" t="str">
        <f>"16"</f>
        <v>16</v>
      </c>
      <c r="C1022" t="s">
        <v>1471</v>
      </c>
      <c r="D1022" t="str">
        <f t="shared" si="64"/>
        <v>2</v>
      </c>
      <c r="E1022">
        <v>1883</v>
      </c>
      <c r="F1022">
        <v>1930</v>
      </c>
      <c r="G1022" t="s">
        <v>49</v>
      </c>
      <c r="H1022" t="s">
        <v>11</v>
      </c>
      <c r="I1022">
        <v>1</v>
      </c>
      <c r="J1022" t="s">
        <v>19</v>
      </c>
      <c r="K1022" t="s">
        <v>11</v>
      </c>
    </row>
    <row r="1023" spans="1:11" x14ac:dyDescent="0.25">
      <c r="A1023" t="str">
        <f t="shared" si="65"/>
        <v>405</v>
      </c>
      <c r="B1023" t="str">
        <f>"17"</f>
        <v>17</v>
      </c>
      <c r="C1023" t="s">
        <v>1472</v>
      </c>
      <c r="D1023" t="str">
        <f t="shared" si="64"/>
        <v>2</v>
      </c>
      <c r="E1023">
        <v>1474</v>
      </c>
      <c r="F1023">
        <v>1926</v>
      </c>
      <c r="G1023" t="s">
        <v>49</v>
      </c>
      <c r="H1023" t="s">
        <v>11</v>
      </c>
      <c r="I1023">
        <v>1</v>
      </c>
      <c r="J1023" t="s">
        <v>19</v>
      </c>
      <c r="K1023" t="s">
        <v>11</v>
      </c>
    </row>
    <row r="1024" spans="1:11" x14ac:dyDescent="0.25">
      <c r="A1024" t="str">
        <f t="shared" ref="A1024:A1037" si="66">"406"</f>
        <v>406</v>
      </c>
      <c r="B1024" t="str">
        <f>"1"</f>
        <v>1</v>
      </c>
      <c r="C1024" t="s">
        <v>1473</v>
      </c>
      <c r="D1024" t="str">
        <f t="shared" si="64"/>
        <v>2</v>
      </c>
      <c r="E1024">
        <v>1730</v>
      </c>
      <c r="F1024">
        <v>1927</v>
      </c>
      <c r="G1024" t="s">
        <v>49</v>
      </c>
      <c r="H1024" t="s">
        <v>11</v>
      </c>
      <c r="I1024">
        <v>1</v>
      </c>
      <c r="J1024" t="s">
        <v>19</v>
      </c>
      <c r="K1024" t="s">
        <v>11</v>
      </c>
    </row>
    <row r="1025" spans="1:11" x14ac:dyDescent="0.25">
      <c r="A1025" t="str">
        <f t="shared" si="66"/>
        <v>406</v>
      </c>
      <c r="B1025" t="str">
        <f>"2"</f>
        <v>2</v>
      </c>
      <c r="C1025" t="s">
        <v>1474</v>
      </c>
      <c r="D1025" t="str">
        <f t="shared" si="64"/>
        <v>2</v>
      </c>
      <c r="E1025">
        <v>1971</v>
      </c>
      <c r="F1025">
        <v>1927</v>
      </c>
      <c r="G1025" t="s">
        <v>49</v>
      </c>
      <c r="H1025" t="s">
        <v>11</v>
      </c>
      <c r="I1025">
        <v>1</v>
      </c>
      <c r="J1025" t="s">
        <v>19</v>
      </c>
      <c r="K1025" t="s">
        <v>11</v>
      </c>
    </row>
    <row r="1026" spans="1:11" x14ac:dyDescent="0.25">
      <c r="A1026" t="str">
        <f t="shared" si="66"/>
        <v>406</v>
      </c>
      <c r="B1026" t="str">
        <f>"3"</f>
        <v>3</v>
      </c>
      <c r="C1026" t="s">
        <v>1475</v>
      </c>
      <c r="D1026" t="str">
        <f t="shared" si="64"/>
        <v>2</v>
      </c>
      <c r="E1026">
        <v>1368</v>
      </c>
      <c r="F1026">
        <v>1927</v>
      </c>
      <c r="G1026" t="s">
        <v>49</v>
      </c>
      <c r="H1026" t="s">
        <v>11</v>
      </c>
      <c r="I1026">
        <v>1</v>
      </c>
      <c r="J1026" t="s">
        <v>19</v>
      </c>
      <c r="K1026" t="s">
        <v>11</v>
      </c>
    </row>
    <row r="1027" spans="1:11" x14ac:dyDescent="0.25">
      <c r="A1027" t="str">
        <f t="shared" si="66"/>
        <v>406</v>
      </c>
      <c r="B1027" t="str">
        <f>"4"</f>
        <v>4</v>
      </c>
      <c r="C1027" t="s">
        <v>1476</v>
      </c>
      <c r="D1027" t="str">
        <f t="shared" si="64"/>
        <v>2</v>
      </c>
      <c r="E1027">
        <v>1676</v>
      </c>
      <c r="F1027">
        <v>1927</v>
      </c>
      <c r="G1027" t="s">
        <v>49</v>
      </c>
      <c r="H1027" t="s">
        <v>11</v>
      </c>
      <c r="I1027">
        <v>1</v>
      </c>
      <c r="J1027" t="s">
        <v>19</v>
      </c>
      <c r="K1027" t="s">
        <v>11</v>
      </c>
    </row>
    <row r="1028" spans="1:11" x14ac:dyDescent="0.25">
      <c r="A1028" t="str">
        <f t="shared" si="66"/>
        <v>406</v>
      </c>
      <c r="B1028" t="str">
        <f>"5"</f>
        <v>5</v>
      </c>
      <c r="C1028" t="s">
        <v>1477</v>
      </c>
      <c r="D1028" t="str">
        <f t="shared" si="64"/>
        <v>2</v>
      </c>
      <c r="E1028">
        <v>1654</v>
      </c>
      <c r="F1028">
        <v>1927</v>
      </c>
      <c r="G1028" t="s">
        <v>49</v>
      </c>
      <c r="H1028" t="s">
        <v>11</v>
      </c>
      <c r="I1028">
        <v>1</v>
      </c>
      <c r="J1028" t="s">
        <v>19</v>
      </c>
      <c r="K1028" t="s">
        <v>11</v>
      </c>
    </row>
    <row r="1029" spans="1:11" x14ac:dyDescent="0.25">
      <c r="A1029" t="str">
        <f t="shared" si="66"/>
        <v>406</v>
      </c>
      <c r="B1029" t="str">
        <f>"6"</f>
        <v>6</v>
      </c>
      <c r="C1029" t="s">
        <v>1478</v>
      </c>
      <c r="D1029" t="str">
        <f t="shared" si="64"/>
        <v>2</v>
      </c>
      <c r="E1029">
        <v>1692</v>
      </c>
      <c r="F1029">
        <v>1927</v>
      </c>
      <c r="G1029" t="s">
        <v>49</v>
      </c>
      <c r="H1029" t="s">
        <v>11</v>
      </c>
      <c r="I1029">
        <v>1</v>
      </c>
      <c r="J1029" t="s">
        <v>19</v>
      </c>
      <c r="K1029" t="s">
        <v>11</v>
      </c>
    </row>
    <row r="1030" spans="1:11" x14ac:dyDescent="0.25">
      <c r="A1030" t="str">
        <f t="shared" si="66"/>
        <v>406</v>
      </c>
      <c r="B1030" t="str">
        <f>"7"</f>
        <v>7</v>
      </c>
      <c r="C1030" t="s">
        <v>1479</v>
      </c>
      <c r="D1030" t="str">
        <f t="shared" si="64"/>
        <v>2</v>
      </c>
      <c r="E1030">
        <v>1354</v>
      </c>
      <c r="F1030">
        <v>1927</v>
      </c>
      <c r="G1030" t="s">
        <v>49</v>
      </c>
      <c r="H1030" t="s">
        <v>11</v>
      </c>
      <c r="I1030">
        <v>1</v>
      </c>
      <c r="J1030" t="s">
        <v>19</v>
      </c>
      <c r="K1030" t="s">
        <v>11</v>
      </c>
    </row>
    <row r="1031" spans="1:11" x14ac:dyDescent="0.25">
      <c r="A1031" t="str">
        <f t="shared" si="66"/>
        <v>406</v>
      </c>
      <c r="B1031" t="str">
        <f>"8"</f>
        <v>8</v>
      </c>
      <c r="C1031" t="s">
        <v>1480</v>
      </c>
      <c r="D1031" t="str">
        <f t="shared" si="64"/>
        <v>2</v>
      </c>
      <c r="E1031">
        <v>1067</v>
      </c>
      <c r="F1031">
        <v>1920</v>
      </c>
      <c r="G1031" t="s">
        <v>64</v>
      </c>
      <c r="H1031" t="s">
        <v>11</v>
      </c>
      <c r="I1031">
        <v>1</v>
      </c>
      <c r="J1031" t="s">
        <v>19</v>
      </c>
      <c r="K1031" t="s">
        <v>11</v>
      </c>
    </row>
    <row r="1032" spans="1:11" x14ac:dyDescent="0.25">
      <c r="A1032" t="str">
        <f t="shared" si="66"/>
        <v>406</v>
      </c>
      <c r="B1032" t="str">
        <f>"9"</f>
        <v>9</v>
      </c>
      <c r="C1032" t="s">
        <v>1481</v>
      </c>
      <c r="D1032" t="str">
        <f t="shared" si="64"/>
        <v>2</v>
      </c>
      <c r="E1032">
        <v>2052</v>
      </c>
      <c r="F1032">
        <v>1927</v>
      </c>
      <c r="G1032" t="s">
        <v>29</v>
      </c>
      <c r="H1032" t="s">
        <v>11</v>
      </c>
      <c r="I1032">
        <v>1</v>
      </c>
      <c r="J1032" t="s">
        <v>19</v>
      </c>
      <c r="K1032" t="s">
        <v>11</v>
      </c>
    </row>
    <row r="1033" spans="1:11" x14ac:dyDescent="0.25">
      <c r="A1033" t="str">
        <f t="shared" si="66"/>
        <v>406</v>
      </c>
      <c r="B1033" t="str">
        <f>"10"</f>
        <v>10</v>
      </c>
      <c r="C1033" t="s">
        <v>1482</v>
      </c>
      <c r="D1033" t="str">
        <f t="shared" si="64"/>
        <v>2</v>
      </c>
      <c r="E1033">
        <v>2039</v>
      </c>
      <c r="F1033">
        <v>1925</v>
      </c>
      <c r="G1033" t="s">
        <v>424</v>
      </c>
      <c r="H1033" t="s">
        <v>11</v>
      </c>
      <c r="I1033">
        <v>1</v>
      </c>
      <c r="J1033" t="s">
        <v>19</v>
      </c>
      <c r="K1033" t="s">
        <v>11</v>
      </c>
    </row>
    <row r="1034" spans="1:11" x14ac:dyDescent="0.25">
      <c r="A1034" t="str">
        <f t="shared" si="66"/>
        <v>406</v>
      </c>
      <c r="B1034" t="str">
        <f>"11"</f>
        <v>11</v>
      </c>
      <c r="C1034" t="s">
        <v>1483</v>
      </c>
      <c r="D1034" t="str">
        <f t="shared" si="64"/>
        <v>2</v>
      </c>
      <c r="E1034">
        <v>1584</v>
      </c>
      <c r="F1034">
        <v>1926</v>
      </c>
      <c r="G1034" t="s">
        <v>123</v>
      </c>
      <c r="H1034" t="s">
        <v>11</v>
      </c>
      <c r="I1034">
        <v>1</v>
      </c>
      <c r="J1034" t="s">
        <v>19</v>
      </c>
      <c r="K1034" t="s">
        <v>11</v>
      </c>
    </row>
    <row r="1035" spans="1:11" x14ac:dyDescent="0.25">
      <c r="A1035" t="str">
        <f t="shared" si="66"/>
        <v>406</v>
      </c>
      <c r="B1035" t="str">
        <f>"13"</f>
        <v>13</v>
      </c>
      <c r="C1035" t="s">
        <v>1484</v>
      </c>
      <c r="D1035" t="str">
        <f t="shared" si="64"/>
        <v>2</v>
      </c>
      <c r="E1035">
        <v>1812</v>
      </c>
      <c r="F1035">
        <v>1925</v>
      </c>
      <c r="G1035" t="s">
        <v>49</v>
      </c>
      <c r="H1035" t="s">
        <v>11</v>
      </c>
      <c r="I1035">
        <v>1</v>
      </c>
      <c r="J1035" t="s">
        <v>19</v>
      </c>
      <c r="K1035" t="s">
        <v>11</v>
      </c>
    </row>
    <row r="1036" spans="1:11" x14ac:dyDescent="0.25">
      <c r="A1036" t="str">
        <f t="shared" si="66"/>
        <v>406</v>
      </c>
      <c r="B1036" t="str">
        <f>"14"</f>
        <v>14</v>
      </c>
      <c r="C1036" t="s">
        <v>1485</v>
      </c>
      <c r="D1036" t="str">
        <f t="shared" si="64"/>
        <v>2</v>
      </c>
      <c r="E1036">
        <v>1372</v>
      </c>
      <c r="F1036">
        <v>1925</v>
      </c>
      <c r="G1036" t="s">
        <v>29</v>
      </c>
      <c r="H1036" t="s">
        <v>11</v>
      </c>
      <c r="I1036">
        <v>1</v>
      </c>
      <c r="J1036" t="s">
        <v>19</v>
      </c>
      <c r="K1036" t="s">
        <v>11</v>
      </c>
    </row>
    <row r="1037" spans="1:11" x14ac:dyDescent="0.25">
      <c r="A1037" t="str">
        <f t="shared" si="66"/>
        <v>406</v>
      </c>
      <c r="B1037" t="str">
        <f>"15"</f>
        <v>15</v>
      </c>
      <c r="C1037" t="s">
        <v>1486</v>
      </c>
      <c r="D1037" t="str">
        <f t="shared" si="64"/>
        <v>2</v>
      </c>
      <c r="E1037">
        <v>1835</v>
      </c>
      <c r="F1037">
        <v>1927</v>
      </c>
      <c r="G1037" t="s">
        <v>49</v>
      </c>
      <c r="H1037" t="s">
        <v>11</v>
      </c>
      <c r="I1037">
        <v>1</v>
      </c>
      <c r="J1037" t="s">
        <v>19</v>
      </c>
      <c r="K1037" t="s">
        <v>11</v>
      </c>
    </row>
    <row r="1038" spans="1:11" x14ac:dyDescent="0.25">
      <c r="A1038" t="str">
        <f t="shared" ref="A1038:A1055" si="67">"407"</f>
        <v>407</v>
      </c>
      <c r="B1038" t="str">
        <f>"1.01"</f>
        <v>1.01</v>
      </c>
      <c r="C1038" t="s">
        <v>1487</v>
      </c>
      <c r="D1038" t="str">
        <f t="shared" si="64"/>
        <v>2</v>
      </c>
      <c r="E1038">
        <v>1575</v>
      </c>
      <c r="F1038">
        <v>1930</v>
      </c>
      <c r="G1038" t="s">
        <v>1488</v>
      </c>
      <c r="H1038" t="s">
        <v>11</v>
      </c>
      <c r="I1038">
        <v>1</v>
      </c>
      <c r="J1038" t="s">
        <v>19</v>
      </c>
      <c r="K1038" t="s">
        <v>11</v>
      </c>
    </row>
    <row r="1039" spans="1:11" x14ac:dyDescent="0.25">
      <c r="A1039" t="str">
        <f t="shared" si="67"/>
        <v>407</v>
      </c>
      <c r="B1039" t="str">
        <f>"1.02"</f>
        <v>1.02</v>
      </c>
      <c r="C1039" t="s">
        <v>1489</v>
      </c>
      <c r="D1039" t="str">
        <f t="shared" si="64"/>
        <v>2</v>
      </c>
      <c r="E1039">
        <v>2206</v>
      </c>
      <c r="F1039">
        <v>1988</v>
      </c>
      <c r="G1039" t="s">
        <v>78</v>
      </c>
      <c r="H1039" t="s">
        <v>11</v>
      </c>
      <c r="I1039">
        <v>1</v>
      </c>
      <c r="J1039" t="s">
        <v>19</v>
      </c>
      <c r="K1039" t="s">
        <v>11</v>
      </c>
    </row>
    <row r="1040" spans="1:11" x14ac:dyDescent="0.25">
      <c r="A1040" t="str">
        <f t="shared" si="67"/>
        <v>407</v>
      </c>
      <c r="B1040" t="str">
        <f>"1.03"</f>
        <v>1.03</v>
      </c>
      <c r="C1040" t="s">
        <v>1490</v>
      </c>
      <c r="D1040" t="str">
        <f t="shared" si="64"/>
        <v>2</v>
      </c>
      <c r="E1040">
        <v>1748</v>
      </c>
      <c r="F1040">
        <v>1988</v>
      </c>
      <c r="G1040" t="s">
        <v>80</v>
      </c>
      <c r="H1040" t="s">
        <v>11</v>
      </c>
      <c r="I1040">
        <v>2</v>
      </c>
      <c r="J1040" t="s">
        <v>19</v>
      </c>
      <c r="K1040" t="s">
        <v>11</v>
      </c>
    </row>
    <row r="1041" spans="1:11" x14ac:dyDescent="0.25">
      <c r="A1041" t="str">
        <f t="shared" si="67"/>
        <v>407</v>
      </c>
      <c r="B1041" t="str">
        <f>"1.04"</f>
        <v>1.04</v>
      </c>
      <c r="C1041" t="s">
        <v>1491</v>
      </c>
      <c r="D1041" t="str">
        <f t="shared" si="64"/>
        <v>2</v>
      </c>
      <c r="E1041">
        <v>2367</v>
      </c>
      <c r="F1041">
        <v>1988</v>
      </c>
      <c r="G1041" t="s">
        <v>78</v>
      </c>
      <c r="H1041" t="s">
        <v>11</v>
      </c>
      <c r="I1041">
        <v>2</v>
      </c>
      <c r="J1041" t="s">
        <v>19</v>
      </c>
      <c r="K1041" t="s">
        <v>11</v>
      </c>
    </row>
    <row r="1042" spans="1:11" x14ac:dyDescent="0.25">
      <c r="A1042" t="str">
        <f t="shared" si="67"/>
        <v>407</v>
      </c>
      <c r="B1042" t="str">
        <f>"2"</f>
        <v>2</v>
      </c>
      <c r="C1042" t="s">
        <v>1492</v>
      </c>
      <c r="D1042" t="str">
        <f t="shared" si="64"/>
        <v>2</v>
      </c>
      <c r="E1042">
        <v>1228</v>
      </c>
      <c r="F1042">
        <v>1951</v>
      </c>
      <c r="G1042" t="s">
        <v>21</v>
      </c>
      <c r="H1042" t="s">
        <v>11</v>
      </c>
      <c r="I1042">
        <v>1</v>
      </c>
      <c r="J1042" t="s">
        <v>19</v>
      </c>
      <c r="K1042" t="s">
        <v>11</v>
      </c>
    </row>
    <row r="1043" spans="1:11" x14ac:dyDescent="0.25">
      <c r="A1043" t="str">
        <f t="shared" si="67"/>
        <v>407</v>
      </c>
      <c r="B1043" t="str">
        <f>"3"</f>
        <v>3</v>
      </c>
      <c r="C1043" t="s">
        <v>1493</v>
      </c>
      <c r="D1043" t="str">
        <f t="shared" si="64"/>
        <v>2</v>
      </c>
      <c r="E1043">
        <v>1543</v>
      </c>
      <c r="F1043">
        <v>1951</v>
      </c>
      <c r="G1043" t="s">
        <v>31</v>
      </c>
      <c r="H1043" t="s">
        <v>11</v>
      </c>
      <c r="I1043">
        <v>1</v>
      </c>
      <c r="J1043" t="s">
        <v>19</v>
      </c>
      <c r="K1043" t="s">
        <v>11</v>
      </c>
    </row>
    <row r="1044" spans="1:11" x14ac:dyDescent="0.25">
      <c r="A1044" t="str">
        <f t="shared" si="67"/>
        <v>407</v>
      </c>
      <c r="B1044" t="str">
        <f>"4"</f>
        <v>4</v>
      </c>
      <c r="C1044" t="s">
        <v>1494</v>
      </c>
      <c r="D1044" t="str">
        <f t="shared" si="64"/>
        <v>2</v>
      </c>
      <c r="E1044">
        <v>1411</v>
      </c>
      <c r="F1044">
        <v>1926</v>
      </c>
      <c r="G1044" t="s">
        <v>29</v>
      </c>
      <c r="H1044" t="s">
        <v>11</v>
      </c>
      <c r="I1044">
        <v>1</v>
      </c>
      <c r="J1044" t="s">
        <v>19</v>
      </c>
      <c r="K1044" t="s">
        <v>11</v>
      </c>
    </row>
    <row r="1045" spans="1:11" x14ac:dyDescent="0.25">
      <c r="A1045" t="str">
        <f t="shared" si="67"/>
        <v>407</v>
      </c>
      <c r="B1045" t="str">
        <f>"5"</f>
        <v>5</v>
      </c>
      <c r="C1045" t="s">
        <v>1495</v>
      </c>
      <c r="D1045" t="str">
        <f t="shared" si="64"/>
        <v>2</v>
      </c>
      <c r="E1045">
        <v>1763</v>
      </c>
      <c r="F1045">
        <v>1923</v>
      </c>
      <c r="G1045" t="s">
        <v>29</v>
      </c>
      <c r="H1045" t="s">
        <v>11</v>
      </c>
      <c r="I1045">
        <v>1</v>
      </c>
      <c r="J1045" t="s">
        <v>19</v>
      </c>
      <c r="K1045" t="s">
        <v>11</v>
      </c>
    </row>
    <row r="1046" spans="1:11" x14ac:dyDescent="0.25">
      <c r="A1046" t="str">
        <f t="shared" si="67"/>
        <v>407</v>
      </c>
      <c r="B1046" t="str">
        <f>"6"</f>
        <v>6</v>
      </c>
      <c r="C1046" t="s">
        <v>1496</v>
      </c>
      <c r="D1046" t="str">
        <f t="shared" si="64"/>
        <v>2</v>
      </c>
      <c r="E1046">
        <v>1762</v>
      </c>
      <c r="F1046">
        <v>1927</v>
      </c>
      <c r="G1046" t="s">
        <v>49</v>
      </c>
      <c r="H1046" t="s">
        <v>11</v>
      </c>
      <c r="I1046">
        <v>1</v>
      </c>
      <c r="J1046" t="s">
        <v>19</v>
      </c>
      <c r="K1046" t="s">
        <v>11</v>
      </c>
    </row>
    <row r="1047" spans="1:11" x14ac:dyDescent="0.25">
      <c r="A1047" t="str">
        <f t="shared" si="67"/>
        <v>407</v>
      </c>
      <c r="B1047" t="str">
        <f>"7"</f>
        <v>7</v>
      </c>
      <c r="C1047" t="s">
        <v>1497</v>
      </c>
      <c r="D1047" t="str">
        <f t="shared" si="64"/>
        <v>2</v>
      </c>
      <c r="E1047">
        <v>1781</v>
      </c>
      <c r="F1047">
        <v>1927</v>
      </c>
      <c r="G1047" t="s">
        <v>29</v>
      </c>
      <c r="H1047" t="s">
        <v>11</v>
      </c>
      <c r="I1047">
        <v>1</v>
      </c>
      <c r="J1047" t="s">
        <v>19</v>
      </c>
      <c r="K1047" t="s">
        <v>11</v>
      </c>
    </row>
    <row r="1048" spans="1:11" x14ac:dyDescent="0.25">
      <c r="A1048" t="str">
        <f t="shared" si="67"/>
        <v>407</v>
      </c>
      <c r="B1048" t="str">
        <f>"8"</f>
        <v>8</v>
      </c>
      <c r="C1048" t="s">
        <v>1498</v>
      </c>
      <c r="D1048" t="str">
        <f t="shared" si="64"/>
        <v>2</v>
      </c>
      <c r="E1048">
        <v>1729</v>
      </c>
      <c r="F1048">
        <v>1925</v>
      </c>
      <c r="G1048" t="s">
        <v>29</v>
      </c>
      <c r="H1048" t="s">
        <v>11</v>
      </c>
      <c r="I1048">
        <v>1</v>
      </c>
      <c r="J1048" t="s">
        <v>19</v>
      </c>
      <c r="K1048" t="s">
        <v>11</v>
      </c>
    </row>
    <row r="1049" spans="1:11" x14ac:dyDescent="0.25">
      <c r="A1049" t="str">
        <f t="shared" si="67"/>
        <v>407</v>
      </c>
      <c r="B1049" t="str">
        <f>"9.01"</f>
        <v>9.01</v>
      </c>
      <c r="C1049" t="s">
        <v>1499</v>
      </c>
      <c r="D1049" t="str">
        <f t="shared" si="64"/>
        <v>2</v>
      </c>
      <c r="E1049">
        <v>1706</v>
      </c>
      <c r="F1049">
        <v>1955</v>
      </c>
      <c r="G1049" t="s">
        <v>29</v>
      </c>
      <c r="H1049" t="s">
        <v>11</v>
      </c>
      <c r="I1049">
        <v>1</v>
      </c>
      <c r="J1049" t="s">
        <v>19</v>
      </c>
      <c r="K1049" t="s">
        <v>11</v>
      </c>
    </row>
    <row r="1050" spans="1:11" x14ac:dyDescent="0.25">
      <c r="A1050" t="str">
        <f t="shared" si="67"/>
        <v>407</v>
      </c>
      <c r="B1050" t="str">
        <f>"9.02"</f>
        <v>9.02</v>
      </c>
      <c r="C1050" t="s">
        <v>1500</v>
      </c>
      <c r="D1050" t="str">
        <f t="shared" si="64"/>
        <v>2</v>
      </c>
      <c r="E1050">
        <v>1826</v>
      </c>
      <c r="F1050">
        <v>1988</v>
      </c>
      <c r="G1050" t="s">
        <v>1501</v>
      </c>
      <c r="H1050" t="s">
        <v>11</v>
      </c>
      <c r="I1050">
        <v>1</v>
      </c>
      <c r="J1050" t="s">
        <v>19</v>
      </c>
      <c r="K1050" t="s">
        <v>11</v>
      </c>
    </row>
    <row r="1051" spans="1:11" x14ac:dyDescent="0.25">
      <c r="A1051" t="str">
        <f t="shared" si="67"/>
        <v>407</v>
      </c>
      <c r="B1051" t="str">
        <f>"10"</f>
        <v>10</v>
      </c>
      <c r="C1051" t="s">
        <v>1502</v>
      </c>
      <c r="D1051" t="str">
        <f t="shared" si="64"/>
        <v>2</v>
      </c>
      <c r="E1051">
        <v>2925</v>
      </c>
      <c r="F1051">
        <v>1926</v>
      </c>
      <c r="G1051" t="s">
        <v>49</v>
      </c>
      <c r="H1051" t="s">
        <v>11</v>
      </c>
      <c r="I1051">
        <v>1</v>
      </c>
      <c r="J1051" t="s">
        <v>19</v>
      </c>
      <c r="K1051" t="s">
        <v>11</v>
      </c>
    </row>
    <row r="1052" spans="1:11" x14ac:dyDescent="0.25">
      <c r="A1052" t="str">
        <f t="shared" si="67"/>
        <v>407</v>
      </c>
      <c r="B1052" t="str">
        <f>"11"</f>
        <v>11</v>
      </c>
      <c r="C1052" t="s">
        <v>1503</v>
      </c>
      <c r="D1052" t="str">
        <f t="shared" si="64"/>
        <v>2</v>
      </c>
      <c r="E1052">
        <v>2511</v>
      </c>
      <c r="F1052">
        <v>1987</v>
      </c>
      <c r="G1052" t="s">
        <v>1504</v>
      </c>
      <c r="H1052" t="s">
        <v>11</v>
      </c>
      <c r="I1052">
        <v>1</v>
      </c>
      <c r="J1052" t="s">
        <v>19</v>
      </c>
      <c r="K1052" t="s">
        <v>11</v>
      </c>
    </row>
    <row r="1053" spans="1:11" x14ac:dyDescent="0.25">
      <c r="A1053" t="str">
        <f t="shared" si="67"/>
        <v>407</v>
      </c>
      <c r="B1053" t="str">
        <f>"12"</f>
        <v>12</v>
      </c>
      <c r="C1053" t="s">
        <v>1505</v>
      </c>
      <c r="D1053" t="str">
        <f t="shared" si="64"/>
        <v>2</v>
      </c>
      <c r="E1053">
        <v>2005</v>
      </c>
      <c r="F1053">
        <v>1950</v>
      </c>
      <c r="G1053" t="s">
        <v>42</v>
      </c>
      <c r="H1053" t="s">
        <v>11</v>
      </c>
      <c r="I1053">
        <v>1</v>
      </c>
      <c r="J1053" t="s">
        <v>19</v>
      </c>
      <c r="K1053" t="s">
        <v>11</v>
      </c>
    </row>
    <row r="1054" spans="1:11" x14ac:dyDescent="0.25">
      <c r="A1054" t="str">
        <f t="shared" si="67"/>
        <v>407</v>
      </c>
      <c r="B1054" t="str">
        <f>"13"</f>
        <v>13</v>
      </c>
      <c r="C1054" t="s">
        <v>1506</v>
      </c>
      <c r="D1054" t="str">
        <f t="shared" si="64"/>
        <v>2</v>
      </c>
      <c r="E1054">
        <v>1383</v>
      </c>
      <c r="F1054">
        <v>1925</v>
      </c>
      <c r="G1054" t="s">
        <v>49</v>
      </c>
      <c r="H1054" t="s">
        <v>11</v>
      </c>
      <c r="I1054">
        <v>1</v>
      </c>
      <c r="J1054" t="s">
        <v>19</v>
      </c>
      <c r="K1054" t="s">
        <v>11</v>
      </c>
    </row>
    <row r="1055" spans="1:11" x14ac:dyDescent="0.25">
      <c r="A1055" t="str">
        <f t="shared" si="67"/>
        <v>407</v>
      </c>
      <c r="B1055" t="str">
        <f>"14"</f>
        <v>14</v>
      </c>
      <c r="C1055" t="s">
        <v>1507</v>
      </c>
      <c r="D1055" t="str">
        <f t="shared" ref="D1055:D1118" si="68">"2"</f>
        <v>2</v>
      </c>
      <c r="E1055">
        <v>1468</v>
      </c>
      <c r="F1055">
        <v>1930</v>
      </c>
      <c r="G1055" t="s">
        <v>25</v>
      </c>
      <c r="H1055" t="s">
        <v>11</v>
      </c>
      <c r="I1055">
        <v>1</v>
      </c>
      <c r="J1055" t="s">
        <v>19</v>
      </c>
      <c r="K1055" t="s">
        <v>11</v>
      </c>
    </row>
    <row r="1056" spans="1:11" x14ac:dyDescent="0.25">
      <c r="A1056" t="str">
        <f t="shared" ref="A1056:A1063" si="69">"408"</f>
        <v>408</v>
      </c>
      <c r="B1056" t="str">
        <f>"2"</f>
        <v>2</v>
      </c>
      <c r="C1056" t="s">
        <v>1508</v>
      </c>
      <c r="D1056" t="str">
        <f t="shared" si="68"/>
        <v>2</v>
      </c>
      <c r="E1056">
        <v>1424</v>
      </c>
      <c r="F1056">
        <v>1955</v>
      </c>
      <c r="G1056" t="s">
        <v>381</v>
      </c>
      <c r="H1056" t="s">
        <v>11</v>
      </c>
      <c r="I1056">
        <v>1</v>
      </c>
      <c r="J1056" t="s">
        <v>19</v>
      </c>
      <c r="K1056" t="s">
        <v>11</v>
      </c>
    </row>
    <row r="1057" spans="1:11" x14ac:dyDescent="0.25">
      <c r="A1057" t="str">
        <f t="shared" si="69"/>
        <v>408</v>
      </c>
      <c r="B1057" t="str">
        <f>"3"</f>
        <v>3</v>
      </c>
      <c r="C1057" t="s">
        <v>1509</v>
      </c>
      <c r="D1057" t="str">
        <f t="shared" si="68"/>
        <v>2</v>
      </c>
      <c r="E1057">
        <v>1184</v>
      </c>
      <c r="F1057">
        <v>1955</v>
      </c>
      <c r="G1057" t="s">
        <v>27</v>
      </c>
      <c r="H1057" t="s">
        <v>11</v>
      </c>
      <c r="I1057">
        <v>1</v>
      </c>
      <c r="J1057" t="s">
        <v>19</v>
      </c>
      <c r="K1057" t="s">
        <v>11</v>
      </c>
    </row>
    <row r="1058" spans="1:11" x14ac:dyDescent="0.25">
      <c r="A1058" t="str">
        <f t="shared" si="69"/>
        <v>408</v>
      </c>
      <c r="B1058" t="str">
        <f>"4"</f>
        <v>4</v>
      </c>
      <c r="C1058" t="s">
        <v>1510</v>
      </c>
      <c r="D1058" t="str">
        <f t="shared" si="68"/>
        <v>2</v>
      </c>
      <c r="E1058">
        <v>1184</v>
      </c>
      <c r="F1058">
        <v>1955</v>
      </c>
      <c r="G1058" t="s">
        <v>27</v>
      </c>
      <c r="H1058" t="s">
        <v>11</v>
      </c>
      <c r="I1058">
        <v>1</v>
      </c>
      <c r="J1058" t="s">
        <v>19</v>
      </c>
      <c r="K1058" t="s">
        <v>11</v>
      </c>
    </row>
    <row r="1059" spans="1:11" x14ac:dyDescent="0.25">
      <c r="A1059" t="str">
        <f t="shared" si="69"/>
        <v>408</v>
      </c>
      <c r="B1059" t="str">
        <f>"5"</f>
        <v>5</v>
      </c>
      <c r="C1059" t="s">
        <v>1511</v>
      </c>
      <c r="D1059" t="str">
        <f t="shared" si="68"/>
        <v>2</v>
      </c>
      <c r="E1059">
        <v>2338</v>
      </c>
      <c r="F1059">
        <v>1905</v>
      </c>
      <c r="G1059" t="s">
        <v>49</v>
      </c>
      <c r="H1059" t="s">
        <v>11</v>
      </c>
      <c r="I1059">
        <v>1</v>
      </c>
      <c r="J1059" t="s">
        <v>19</v>
      </c>
      <c r="K1059" t="s">
        <v>11</v>
      </c>
    </row>
    <row r="1060" spans="1:11" x14ac:dyDescent="0.25">
      <c r="A1060" t="str">
        <f t="shared" si="69"/>
        <v>408</v>
      </c>
      <c r="B1060" t="str">
        <f>"6"</f>
        <v>6</v>
      </c>
      <c r="C1060" t="s">
        <v>1512</v>
      </c>
      <c r="D1060" t="str">
        <f t="shared" si="68"/>
        <v>2</v>
      </c>
      <c r="E1060">
        <v>1182</v>
      </c>
      <c r="F1060">
        <v>1949</v>
      </c>
      <c r="G1060" t="s">
        <v>29</v>
      </c>
      <c r="H1060" t="s">
        <v>11</v>
      </c>
      <c r="I1060">
        <v>1</v>
      </c>
      <c r="J1060" t="s">
        <v>19</v>
      </c>
      <c r="K1060" t="s">
        <v>11</v>
      </c>
    </row>
    <row r="1061" spans="1:11" x14ac:dyDescent="0.25">
      <c r="A1061" t="str">
        <f t="shared" si="69"/>
        <v>408</v>
      </c>
      <c r="B1061" t="str">
        <f>"7"</f>
        <v>7</v>
      </c>
      <c r="C1061" t="s">
        <v>1513</v>
      </c>
      <c r="D1061" t="str">
        <f t="shared" si="68"/>
        <v>2</v>
      </c>
      <c r="E1061">
        <v>2127</v>
      </c>
      <c r="F1061">
        <v>1925</v>
      </c>
      <c r="G1061" t="s">
        <v>49</v>
      </c>
      <c r="H1061" t="s">
        <v>11</v>
      </c>
      <c r="I1061">
        <v>1</v>
      </c>
      <c r="J1061" t="s">
        <v>19</v>
      </c>
      <c r="K1061" t="s">
        <v>11</v>
      </c>
    </row>
    <row r="1062" spans="1:11" x14ac:dyDescent="0.25">
      <c r="A1062" t="str">
        <f t="shared" si="69"/>
        <v>408</v>
      </c>
      <c r="B1062" t="str">
        <f>"8"</f>
        <v>8</v>
      </c>
      <c r="C1062" t="s">
        <v>1514</v>
      </c>
      <c r="D1062" t="str">
        <f t="shared" si="68"/>
        <v>2</v>
      </c>
      <c r="E1062">
        <v>1451</v>
      </c>
      <c r="F1062">
        <v>1939</v>
      </c>
      <c r="G1062" t="s">
        <v>368</v>
      </c>
      <c r="H1062" t="s">
        <v>11</v>
      </c>
      <c r="I1062">
        <v>1</v>
      </c>
      <c r="J1062" t="s">
        <v>19</v>
      </c>
      <c r="K1062" t="s">
        <v>11</v>
      </c>
    </row>
    <row r="1063" spans="1:11" x14ac:dyDescent="0.25">
      <c r="A1063" t="str">
        <f t="shared" si="69"/>
        <v>408</v>
      </c>
      <c r="B1063" t="str">
        <f>"9"</f>
        <v>9</v>
      </c>
      <c r="C1063" t="s">
        <v>1515</v>
      </c>
      <c r="D1063" t="str">
        <f t="shared" si="68"/>
        <v>2</v>
      </c>
      <c r="E1063">
        <v>1238</v>
      </c>
      <c r="F1063">
        <v>1953</v>
      </c>
      <c r="G1063" t="s">
        <v>123</v>
      </c>
      <c r="H1063" t="s">
        <v>11</v>
      </c>
      <c r="I1063">
        <v>1</v>
      </c>
      <c r="J1063" t="s">
        <v>19</v>
      </c>
      <c r="K1063" t="s">
        <v>11</v>
      </c>
    </row>
    <row r="1064" spans="1:11" x14ac:dyDescent="0.25">
      <c r="A1064" t="str">
        <f t="shared" ref="A1064:A1077" si="70">"409"</f>
        <v>409</v>
      </c>
      <c r="B1064" t="str">
        <f>"1"</f>
        <v>1</v>
      </c>
      <c r="C1064" t="s">
        <v>1516</v>
      </c>
      <c r="D1064" t="str">
        <f t="shared" si="68"/>
        <v>2</v>
      </c>
      <c r="E1064">
        <v>1296</v>
      </c>
      <c r="F1064">
        <v>1953</v>
      </c>
      <c r="G1064" t="s">
        <v>21</v>
      </c>
      <c r="H1064" t="s">
        <v>11</v>
      </c>
      <c r="I1064">
        <v>1</v>
      </c>
      <c r="J1064" t="s">
        <v>19</v>
      </c>
      <c r="K1064" t="s">
        <v>11</v>
      </c>
    </row>
    <row r="1065" spans="1:11" x14ac:dyDescent="0.25">
      <c r="A1065" t="str">
        <f t="shared" si="70"/>
        <v>409</v>
      </c>
      <c r="B1065" t="str">
        <f>"2"</f>
        <v>2</v>
      </c>
      <c r="C1065" t="s">
        <v>1517</v>
      </c>
      <c r="D1065" t="str">
        <f t="shared" si="68"/>
        <v>2</v>
      </c>
      <c r="E1065">
        <v>2011</v>
      </c>
      <c r="F1065">
        <v>1957</v>
      </c>
      <c r="G1065" t="s">
        <v>64</v>
      </c>
      <c r="H1065" t="s">
        <v>11</v>
      </c>
      <c r="I1065">
        <v>1</v>
      </c>
      <c r="J1065" t="s">
        <v>19</v>
      </c>
      <c r="K1065" t="s">
        <v>11</v>
      </c>
    </row>
    <row r="1066" spans="1:11" x14ac:dyDescent="0.25">
      <c r="A1066" t="str">
        <f t="shared" si="70"/>
        <v>409</v>
      </c>
      <c r="B1066" t="str">
        <f>"3"</f>
        <v>3</v>
      </c>
      <c r="C1066" t="s">
        <v>1518</v>
      </c>
      <c r="D1066" t="str">
        <f t="shared" si="68"/>
        <v>2</v>
      </c>
      <c r="E1066">
        <v>1609</v>
      </c>
      <c r="F1066">
        <v>1955</v>
      </c>
      <c r="G1066" t="s">
        <v>64</v>
      </c>
      <c r="H1066" t="s">
        <v>11</v>
      </c>
      <c r="I1066">
        <v>1</v>
      </c>
      <c r="J1066" t="s">
        <v>19</v>
      </c>
      <c r="K1066" t="s">
        <v>11</v>
      </c>
    </row>
    <row r="1067" spans="1:11" x14ac:dyDescent="0.25">
      <c r="A1067" t="str">
        <f t="shared" si="70"/>
        <v>409</v>
      </c>
      <c r="B1067" t="str">
        <f>"4"</f>
        <v>4</v>
      </c>
      <c r="C1067" t="s">
        <v>1519</v>
      </c>
      <c r="D1067" t="str">
        <f t="shared" si="68"/>
        <v>2</v>
      </c>
      <c r="E1067">
        <v>1124</v>
      </c>
      <c r="F1067">
        <v>1930</v>
      </c>
      <c r="G1067" t="s">
        <v>49</v>
      </c>
      <c r="H1067" t="s">
        <v>11</v>
      </c>
      <c r="I1067">
        <v>1</v>
      </c>
      <c r="J1067" t="s">
        <v>19</v>
      </c>
      <c r="K1067" t="s">
        <v>11</v>
      </c>
    </row>
    <row r="1068" spans="1:11" x14ac:dyDescent="0.25">
      <c r="A1068" t="str">
        <f t="shared" si="70"/>
        <v>409</v>
      </c>
      <c r="B1068" t="str">
        <f>"5"</f>
        <v>5</v>
      </c>
      <c r="C1068" t="s">
        <v>1520</v>
      </c>
      <c r="D1068" t="str">
        <f t="shared" si="68"/>
        <v>2</v>
      </c>
      <c r="E1068">
        <v>2164</v>
      </c>
      <c r="F1068">
        <v>1932</v>
      </c>
      <c r="G1068" t="s">
        <v>49</v>
      </c>
      <c r="H1068" t="s">
        <v>11</v>
      </c>
      <c r="I1068">
        <v>1</v>
      </c>
      <c r="J1068" t="s">
        <v>19</v>
      </c>
      <c r="K1068" t="s">
        <v>11</v>
      </c>
    </row>
    <row r="1069" spans="1:11" x14ac:dyDescent="0.25">
      <c r="A1069" t="str">
        <f t="shared" si="70"/>
        <v>409</v>
      </c>
      <c r="B1069" t="str">
        <f>"6"</f>
        <v>6</v>
      </c>
      <c r="C1069" t="s">
        <v>1521</v>
      </c>
      <c r="D1069" t="str">
        <f t="shared" si="68"/>
        <v>2</v>
      </c>
      <c r="E1069">
        <v>1633</v>
      </c>
      <c r="F1069">
        <v>1954</v>
      </c>
      <c r="G1069" t="s">
        <v>27</v>
      </c>
      <c r="H1069" t="s">
        <v>11</v>
      </c>
      <c r="I1069">
        <v>1</v>
      </c>
      <c r="J1069" t="s">
        <v>19</v>
      </c>
      <c r="K1069" t="s">
        <v>11</v>
      </c>
    </row>
    <row r="1070" spans="1:11" x14ac:dyDescent="0.25">
      <c r="A1070" t="str">
        <f t="shared" si="70"/>
        <v>409</v>
      </c>
      <c r="B1070" t="str">
        <f>"7"</f>
        <v>7</v>
      </c>
      <c r="C1070" t="s">
        <v>1522</v>
      </c>
      <c r="D1070" t="str">
        <f t="shared" si="68"/>
        <v>2</v>
      </c>
      <c r="E1070">
        <v>2310</v>
      </c>
      <c r="F1070">
        <v>1955</v>
      </c>
      <c r="G1070" t="s">
        <v>1523</v>
      </c>
      <c r="H1070" t="s">
        <v>11</v>
      </c>
      <c r="I1070">
        <v>1</v>
      </c>
      <c r="J1070" t="s">
        <v>19</v>
      </c>
      <c r="K1070" t="s">
        <v>11</v>
      </c>
    </row>
    <row r="1071" spans="1:11" x14ac:dyDescent="0.25">
      <c r="A1071" t="str">
        <f t="shared" si="70"/>
        <v>409</v>
      </c>
      <c r="B1071" t="str">
        <f>"8"</f>
        <v>8</v>
      </c>
      <c r="C1071" t="s">
        <v>1524</v>
      </c>
      <c r="D1071" t="str">
        <f t="shared" si="68"/>
        <v>2</v>
      </c>
      <c r="E1071">
        <v>1488</v>
      </c>
      <c r="F1071">
        <v>1954</v>
      </c>
      <c r="G1071" t="s">
        <v>31</v>
      </c>
      <c r="H1071" t="s">
        <v>11</v>
      </c>
      <c r="I1071">
        <v>1</v>
      </c>
      <c r="J1071" t="s">
        <v>19</v>
      </c>
      <c r="K1071" t="s">
        <v>11</v>
      </c>
    </row>
    <row r="1072" spans="1:11" x14ac:dyDescent="0.25">
      <c r="A1072" t="str">
        <f t="shared" si="70"/>
        <v>409</v>
      </c>
      <c r="B1072" t="str">
        <f>"9"</f>
        <v>9</v>
      </c>
      <c r="C1072" t="s">
        <v>1525</v>
      </c>
      <c r="D1072" t="str">
        <f t="shared" si="68"/>
        <v>2</v>
      </c>
      <c r="E1072">
        <v>1600</v>
      </c>
      <c r="F1072">
        <v>1954</v>
      </c>
      <c r="G1072" t="s">
        <v>64</v>
      </c>
      <c r="H1072" t="s">
        <v>11</v>
      </c>
      <c r="I1072">
        <v>1</v>
      </c>
      <c r="J1072" t="s">
        <v>19</v>
      </c>
      <c r="K1072" t="s">
        <v>11</v>
      </c>
    </row>
    <row r="1073" spans="1:11" x14ac:dyDescent="0.25">
      <c r="A1073" t="str">
        <f t="shared" si="70"/>
        <v>409</v>
      </c>
      <c r="B1073" t="str">
        <f>"10"</f>
        <v>10</v>
      </c>
      <c r="C1073" t="s">
        <v>1526</v>
      </c>
      <c r="D1073" t="str">
        <f t="shared" si="68"/>
        <v>2</v>
      </c>
      <c r="E1073">
        <v>1664</v>
      </c>
      <c r="F1073">
        <v>1954</v>
      </c>
      <c r="G1073" t="s">
        <v>27</v>
      </c>
      <c r="H1073" t="s">
        <v>11</v>
      </c>
      <c r="I1073">
        <v>1</v>
      </c>
      <c r="J1073" t="s">
        <v>19</v>
      </c>
      <c r="K1073" t="s">
        <v>11</v>
      </c>
    </row>
    <row r="1074" spans="1:11" x14ac:dyDescent="0.25">
      <c r="A1074" t="str">
        <f t="shared" si="70"/>
        <v>409</v>
      </c>
      <c r="B1074" t="str">
        <f>"11.01"</f>
        <v>11.01</v>
      </c>
      <c r="C1074" t="s">
        <v>1527</v>
      </c>
      <c r="D1074" t="str">
        <f t="shared" si="68"/>
        <v>2</v>
      </c>
      <c r="E1074">
        <v>1866</v>
      </c>
      <c r="F1074">
        <v>1890</v>
      </c>
      <c r="G1074" t="s">
        <v>25</v>
      </c>
      <c r="H1074" t="s">
        <v>11</v>
      </c>
      <c r="I1074">
        <v>1</v>
      </c>
      <c r="J1074" t="s">
        <v>19</v>
      </c>
      <c r="K1074" t="s">
        <v>11</v>
      </c>
    </row>
    <row r="1075" spans="1:11" x14ac:dyDescent="0.25">
      <c r="A1075" t="str">
        <f t="shared" si="70"/>
        <v>409</v>
      </c>
      <c r="B1075" t="str">
        <f>"11.02"</f>
        <v>11.02</v>
      </c>
      <c r="C1075" t="s">
        <v>1528</v>
      </c>
      <c r="D1075" t="str">
        <f t="shared" si="68"/>
        <v>2</v>
      </c>
      <c r="E1075">
        <v>2344</v>
      </c>
      <c r="F1075">
        <v>1972</v>
      </c>
      <c r="G1075" t="s">
        <v>1529</v>
      </c>
      <c r="H1075" t="s">
        <v>11</v>
      </c>
      <c r="I1075">
        <v>1</v>
      </c>
      <c r="J1075" t="s">
        <v>19</v>
      </c>
      <c r="K1075" t="s">
        <v>11</v>
      </c>
    </row>
    <row r="1076" spans="1:11" x14ac:dyDescent="0.25">
      <c r="A1076" t="str">
        <f t="shared" si="70"/>
        <v>409</v>
      </c>
      <c r="B1076" t="str">
        <f>"11.03"</f>
        <v>11.03</v>
      </c>
      <c r="C1076" t="s">
        <v>1530</v>
      </c>
      <c r="D1076" t="str">
        <f t="shared" si="68"/>
        <v>2</v>
      </c>
      <c r="E1076">
        <v>2418</v>
      </c>
      <c r="F1076">
        <v>1973</v>
      </c>
      <c r="G1076" t="s">
        <v>33</v>
      </c>
      <c r="H1076" t="s">
        <v>11</v>
      </c>
      <c r="I1076">
        <v>2</v>
      </c>
      <c r="J1076" t="s">
        <v>19</v>
      </c>
      <c r="K1076" t="s">
        <v>11</v>
      </c>
    </row>
    <row r="1077" spans="1:11" x14ac:dyDescent="0.25">
      <c r="A1077" t="str">
        <f t="shared" si="70"/>
        <v>409</v>
      </c>
      <c r="B1077" t="str">
        <f>"12"</f>
        <v>12</v>
      </c>
      <c r="C1077" t="s">
        <v>1531</v>
      </c>
      <c r="D1077" t="str">
        <f t="shared" si="68"/>
        <v>2</v>
      </c>
      <c r="E1077">
        <v>2116</v>
      </c>
      <c r="F1077">
        <v>1931</v>
      </c>
      <c r="G1077" t="s">
        <v>312</v>
      </c>
      <c r="H1077" t="s">
        <v>11</v>
      </c>
      <c r="I1077">
        <v>2</v>
      </c>
      <c r="J1077" t="s">
        <v>19</v>
      </c>
      <c r="K1077" t="s">
        <v>11</v>
      </c>
    </row>
    <row r="1078" spans="1:11" x14ac:dyDescent="0.25">
      <c r="A1078" t="str">
        <f t="shared" ref="A1078:A1094" si="71">"410"</f>
        <v>410</v>
      </c>
      <c r="B1078" t="str">
        <f>"1"</f>
        <v>1</v>
      </c>
      <c r="C1078" t="s">
        <v>1532</v>
      </c>
      <c r="D1078" t="str">
        <f t="shared" si="68"/>
        <v>2</v>
      </c>
      <c r="E1078">
        <v>1625</v>
      </c>
      <c r="F1078">
        <v>1954</v>
      </c>
      <c r="G1078" t="s">
        <v>1533</v>
      </c>
      <c r="H1078" t="s">
        <v>11</v>
      </c>
      <c r="I1078">
        <v>1</v>
      </c>
      <c r="J1078" t="s">
        <v>19</v>
      </c>
      <c r="K1078" t="s">
        <v>11</v>
      </c>
    </row>
    <row r="1079" spans="1:11" x14ac:dyDescent="0.25">
      <c r="A1079" t="str">
        <f t="shared" si="71"/>
        <v>410</v>
      </c>
      <c r="B1079" t="str">
        <f>"2"</f>
        <v>2</v>
      </c>
      <c r="C1079" t="s">
        <v>1534</v>
      </c>
      <c r="D1079" t="str">
        <f t="shared" si="68"/>
        <v>2</v>
      </c>
      <c r="E1079">
        <v>1320</v>
      </c>
      <c r="F1079">
        <v>1927</v>
      </c>
      <c r="G1079" t="s">
        <v>49</v>
      </c>
      <c r="H1079" t="s">
        <v>11</v>
      </c>
      <c r="I1079">
        <v>1</v>
      </c>
      <c r="J1079" t="s">
        <v>19</v>
      </c>
      <c r="K1079" t="s">
        <v>11</v>
      </c>
    </row>
    <row r="1080" spans="1:11" x14ac:dyDescent="0.25">
      <c r="A1080" t="str">
        <f t="shared" si="71"/>
        <v>410</v>
      </c>
      <c r="B1080" t="str">
        <f>"3"</f>
        <v>3</v>
      </c>
      <c r="C1080" t="s">
        <v>1535</v>
      </c>
      <c r="D1080" t="str">
        <f t="shared" si="68"/>
        <v>2</v>
      </c>
      <c r="E1080">
        <v>2098</v>
      </c>
      <c r="F1080">
        <v>1942</v>
      </c>
      <c r="G1080" t="s">
        <v>35</v>
      </c>
      <c r="H1080" t="s">
        <v>11</v>
      </c>
      <c r="I1080">
        <v>1</v>
      </c>
      <c r="J1080" t="s">
        <v>19</v>
      </c>
      <c r="K1080" t="s">
        <v>11</v>
      </c>
    </row>
    <row r="1081" spans="1:11" x14ac:dyDescent="0.25">
      <c r="A1081" t="str">
        <f t="shared" si="71"/>
        <v>410</v>
      </c>
      <c r="B1081" t="str">
        <f>"4"</f>
        <v>4</v>
      </c>
      <c r="C1081" t="s">
        <v>1536</v>
      </c>
      <c r="D1081" t="str">
        <f t="shared" si="68"/>
        <v>2</v>
      </c>
      <c r="E1081">
        <v>1520</v>
      </c>
      <c r="F1081">
        <v>1936</v>
      </c>
      <c r="G1081" t="s">
        <v>27</v>
      </c>
      <c r="H1081" t="s">
        <v>11</v>
      </c>
      <c r="I1081">
        <v>1</v>
      </c>
      <c r="J1081" t="s">
        <v>19</v>
      </c>
      <c r="K1081" t="s">
        <v>11</v>
      </c>
    </row>
    <row r="1082" spans="1:11" x14ac:dyDescent="0.25">
      <c r="A1082" t="str">
        <f t="shared" si="71"/>
        <v>410</v>
      </c>
      <c r="B1082" t="str">
        <f>"5"</f>
        <v>5</v>
      </c>
      <c r="C1082" t="s">
        <v>1537</v>
      </c>
      <c r="D1082" t="str">
        <f t="shared" si="68"/>
        <v>2</v>
      </c>
      <c r="E1082">
        <v>1236</v>
      </c>
      <c r="F1082">
        <v>1942</v>
      </c>
      <c r="G1082" t="s">
        <v>27</v>
      </c>
      <c r="H1082" t="s">
        <v>11</v>
      </c>
      <c r="I1082">
        <v>1</v>
      </c>
      <c r="J1082" t="s">
        <v>19</v>
      </c>
      <c r="K1082" t="s">
        <v>11</v>
      </c>
    </row>
    <row r="1083" spans="1:11" x14ac:dyDescent="0.25">
      <c r="A1083" t="str">
        <f t="shared" si="71"/>
        <v>410</v>
      </c>
      <c r="B1083" t="str">
        <f>"6"</f>
        <v>6</v>
      </c>
      <c r="C1083" t="s">
        <v>1538</v>
      </c>
      <c r="D1083" t="str">
        <f t="shared" si="68"/>
        <v>2</v>
      </c>
      <c r="E1083">
        <v>1419</v>
      </c>
      <c r="F1083">
        <v>1927</v>
      </c>
      <c r="G1083" t="s">
        <v>424</v>
      </c>
      <c r="H1083" t="s">
        <v>11</v>
      </c>
      <c r="I1083">
        <v>1</v>
      </c>
      <c r="J1083" t="s">
        <v>19</v>
      </c>
      <c r="K1083" t="s">
        <v>11</v>
      </c>
    </row>
    <row r="1084" spans="1:11" x14ac:dyDescent="0.25">
      <c r="A1084" t="str">
        <f t="shared" si="71"/>
        <v>410</v>
      </c>
      <c r="B1084" t="str">
        <f>"7"</f>
        <v>7</v>
      </c>
      <c r="C1084" t="s">
        <v>1539</v>
      </c>
      <c r="D1084" t="str">
        <f t="shared" si="68"/>
        <v>2</v>
      </c>
      <c r="E1084">
        <v>1940</v>
      </c>
      <c r="F1084">
        <v>1928</v>
      </c>
      <c r="G1084" t="s">
        <v>123</v>
      </c>
      <c r="H1084" t="s">
        <v>11</v>
      </c>
      <c r="I1084">
        <v>1</v>
      </c>
      <c r="J1084" t="s">
        <v>19</v>
      </c>
      <c r="K1084" t="s">
        <v>11</v>
      </c>
    </row>
    <row r="1085" spans="1:11" x14ac:dyDescent="0.25">
      <c r="A1085" t="str">
        <f t="shared" si="71"/>
        <v>410</v>
      </c>
      <c r="B1085" t="str">
        <f>"8"</f>
        <v>8</v>
      </c>
      <c r="C1085" t="s">
        <v>1540</v>
      </c>
      <c r="D1085" t="str">
        <f t="shared" si="68"/>
        <v>2</v>
      </c>
      <c r="E1085">
        <v>1621</v>
      </c>
      <c r="F1085">
        <v>1935</v>
      </c>
      <c r="G1085" t="s">
        <v>1541</v>
      </c>
      <c r="H1085" t="s">
        <v>11</v>
      </c>
      <c r="I1085">
        <v>1</v>
      </c>
      <c r="J1085" t="s">
        <v>19</v>
      </c>
      <c r="K1085" t="s">
        <v>11</v>
      </c>
    </row>
    <row r="1086" spans="1:11" x14ac:dyDescent="0.25">
      <c r="A1086" t="str">
        <f t="shared" si="71"/>
        <v>410</v>
      </c>
      <c r="B1086" t="str">
        <f>"9"</f>
        <v>9</v>
      </c>
      <c r="C1086" t="s">
        <v>1542</v>
      </c>
      <c r="D1086" t="str">
        <f t="shared" si="68"/>
        <v>2</v>
      </c>
      <c r="E1086">
        <v>1384</v>
      </c>
      <c r="F1086">
        <v>1926</v>
      </c>
      <c r="G1086" t="s">
        <v>1541</v>
      </c>
      <c r="H1086" t="s">
        <v>11</v>
      </c>
      <c r="I1086">
        <v>1</v>
      </c>
      <c r="J1086" t="s">
        <v>19</v>
      </c>
      <c r="K1086" t="s">
        <v>11</v>
      </c>
    </row>
    <row r="1087" spans="1:11" x14ac:dyDescent="0.25">
      <c r="A1087" t="str">
        <f t="shared" si="71"/>
        <v>410</v>
      </c>
      <c r="B1087" t="str">
        <f>"10"</f>
        <v>10</v>
      </c>
      <c r="C1087" t="s">
        <v>1543</v>
      </c>
      <c r="D1087" t="str">
        <f t="shared" si="68"/>
        <v>2</v>
      </c>
      <c r="E1087">
        <v>2020</v>
      </c>
      <c r="F1087">
        <v>1922</v>
      </c>
      <c r="G1087" t="s">
        <v>123</v>
      </c>
      <c r="H1087" t="s">
        <v>11</v>
      </c>
      <c r="I1087">
        <v>1</v>
      </c>
      <c r="J1087" t="s">
        <v>19</v>
      </c>
      <c r="K1087" t="s">
        <v>11</v>
      </c>
    </row>
    <row r="1088" spans="1:11" x14ac:dyDescent="0.25">
      <c r="A1088" t="str">
        <f t="shared" si="71"/>
        <v>410</v>
      </c>
      <c r="B1088" t="str">
        <f>"11"</f>
        <v>11</v>
      </c>
      <c r="C1088" t="s">
        <v>1544</v>
      </c>
      <c r="D1088" t="str">
        <f t="shared" si="68"/>
        <v>2</v>
      </c>
      <c r="E1088">
        <v>1162</v>
      </c>
      <c r="F1088">
        <v>1976</v>
      </c>
      <c r="G1088" t="s">
        <v>21</v>
      </c>
      <c r="H1088" t="s">
        <v>11</v>
      </c>
      <c r="I1088">
        <v>1</v>
      </c>
      <c r="J1088" t="s">
        <v>19</v>
      </c>
      <c r="K1088" t="s">
        <v>11</v>
      </c>
    </row>
    <row r="1089" spans="1:11" x14ac:dyDescent="0.25">
      <c r="A1089" t="str">
        <f t="shared" si="71"/>
        <v>410</v>
      </c>
      <c r="B1089" t="str">
        <f>"12"</f>
        <v>12</v>
      </c>
      <c r="C1089" t="s">
        <v>1545</v>
      </c>
      <c r="D1089" t="str">
        <f t="shared" si="68"/>
        <v>2</v>
      </c>
      <c r="E1089">
        <v>1584</v>
      </c>
      <c r="F1089">
        <v>1950</v>
      </c>
      <c r="G1089" t="s">
        <v>58</v>
      </c>
      <c r="H1089" t="s">
        <v>11</v>
      </c>
      <c r="I1089">
        <v>1</v>
      </c>
      <c r="J1089" t="s">
        <v>19</v>
      </c>
      <c r="K1089" t="s">
        <v>11</v>
      </c>
    </row>
    <row r="1090" spans="1:11" x14ac:dyDescent="0.25">
      <c r="A1090" t="str">
        <f t="shared" si="71"/>
        <v>410</v>
      </c>
      <c r="B1090" t="str">
        <f>"13"</f>
        <v>13</v>
      </c>
      <c r="C1090" t="s">
        <v>1546</v>
      </c>
      <c r="D1090" t="str">
        <f t="shared" si="68"/>
        <v>2</v>
      </c>
      <c r="E1090">
        <v>2348</v>
      </c>
      <c r="F1090">
        <v>1928</v>
      </c>
      <c r="G1090" t="s">
        <v>29</v>
      </c>
      <c r="H1090" t="s">
        <v>11</v>
      </c>
      <c r="I1090">
        <v>1</v>
      </c>
      <c r="J1090" t="s">
        <v>19</v>
      </c>
      <c r="K1090" t="s">
        <v>11</v>
      </c>
    </row>
    <row r="1091" spans="1:11" x14ac:dyDescent="0.25">
      <c r="A1091" t="str">
        <f t="shared" si="71"/>
        <v>410</v>
      </c>
      <c r="B1091" t="str">
        <f>"14"</f>
        <v>14</v>
      </c>
      <c r="C1091" t="s">
        <v>1547</v>
      </c>
      <c r="D1091" t="str">
        <f t="shared" si="68"/>
        <v>2</v>
      </c>
      <c r="E1091">
        <v>1222</v>
      </c>
      <c r="F1091">
        <v>1928</v>
      </c>
      <c r="G1091" t="s">
        <v>29</v>
      </c>
      <c r="H1091" t="s">
        <v>11</v>
      </c>
      <c r="I1091">
        <v>1</v>
      </c>
      <c r="J1091" t="s">
        <v>19</v>
      </c>
      <c r="K1091" t="s">
        <v>11</v>
      </c>
    </row>
    <row r="1092" spans="1:11" x14ac:dyDescent="0.25">
      <c r="A1092" t="str">
        <f t="shared" si="71"/>
        <v>410</v>
      </c>
      <c r="B1092" t="str">
        <f>"15"</f>
        <v>15</v>
      </c>
      <c r="C1092" t="s">
        <v>1548</v>
      </c>
      <c r="D1092" t="str">
        <f t="shared" si="68"/>
        <v>2</v>
      </c>
      <c r="E1092">
        <v>1536</v>
      </c>
      <c r="F1092">
        <v>1952</v>
      </c>
      <c r="G1092" t="s">
        <v>29</v>
      </c>
      <c r="H1092" t="s">
        <v>11</v>
      </c>
      <c r="I1092">
        <v>1</v>
      </c>
      <c r="J1092" t="s">
        <v>19</v>
      </c>
      <c r="K1092" t="s">
        <v>11</v>
      </c>
    </row>
    <row r="1093" spans="1:11" x14ac:dyDescent="0.25">
      <c r="A1093" t="str">
        <f t="shared" si="71"/>
        <v>410</v>
      </c>
      <c r="B1093" t="str">
        <f>"16"</f>
        <v>16</v>
      </c>
      <c r="C1093" t="s">
        <v>1549</v>
      </c>
      <c r="D1093" t="str">
        <f t="shared" si="68"/>
        <v>2</v>
      </c>
      <c r="E1093">
        <v>1602</v>
      </c>
      <c r="F1093">
        <v>1930</v>
      </c>
      <c r="G1093" t="s">
        <v>210</v>
      </c>
      <c r="H1093" t="s">
        <v>11</v>
      </c>
      <c r="I1093">
        <v>1</v>
      </c>
      <c r="J1093" t="s">
        <v>19</v>
      </c>
      <c r="K1093" t="s">
        <v>11</v>
      </c>
    </row>
    <row r="1094" spans="1:11" x14ac:dyDescent="0.25">
      <c r="A1094" t="str">
        <f t="shared" si="71"/>
        <v>410</v>
      </c>
      <c r="B1094" t="str">
        <f>"17"</f>
        <v>17</v>
      </c>
      <c r="C1094" t="s">
        <v>1550</v>
      </c>
      <c r="D1094" t="str">
        <f t="shared" si="68"/>
        <v>2</v>
      </c>
      <c r="E1094">
        <v>1601</v>
      </c>
      <c r="F1094">
        <v>1927</v>
      </c>
      <c r="G1094" t="s">
        <v>29</v>
      </c>
      <c r="H1094" t="s">
        <v>11</v>
      </c>
      <c r="I1094">
        <v>1</v>
      </c>
      <c r="J1094" t="s">
        <v>19</v>
      </c>
      <c r="K1094" t="s">
        <v>11</v>
      </c>
    </row>
    <row r="1095" spans="1:11" x14ac:dyDescent="0.25">
      <c r="A1095" t="str">
        <f t="shared" ref="A1095:A1114" si="72">"411"</f>
        <v>411</v>
      </c>
      <c r="B1095" t="str">
        <f>"1"</f>
        <v>1</v>
      </c>
      <c r="C1095" t="s">
        <v>1551</v>
      </c>
      <c r="D1095" t="str">
        <f t="shared" si="68"/>
        <v>2</v>
      </c>
      <c r="E1095">
        <v>1380</v>
      </c>
      <c r="F1095">
        <v>1929</v>
      </c>
      <c r="G1095" t="s">
        <v>29</v>
      </c>
      <c r="H1095" t="s">
        <v>11</v>
      </c>
      <c r="I1095">
        <v>1</v>
      </c>
      <c r="J1095" t="s">
        <v>19</v>
      </c>
      <c r="K1095" t="s">
        <v>11</v>
      </c>
    </row>
    <row r="1096" spans="1:11" x14ac:dyDescent="0.25">
      <c r="A1096" t="str">
        <f t="shared" si="72"/>
        <v>411</v>
      </c>
      <c r="B1096" t="str">
        <f>"2"</f>
        <v>2</v>
      </c>
      <c r="C1096" t="s">
        <v>1552</v>
      </c>
      <c r="D1096" t="str">
        <f t="shared" si="68"/>
        <v>2</v>
      </c>
      <c r="E1096">
        <v>1360</v>
      </c>
      <c r="F1096">
        <v>1939</v>
      </c>
      <c r="G1096" t="s">
        <v>1553</v>
      </c>
      <c r="H1096" t="s">
        <v>11</v>
      </c>
      <c r="I1096">
        <v>1</v>
      </c>
      <c r="J1096" t="s">
        <v>19</v>
      </c>
      <c r="K1096" t="s">
        <v>11</v>
      </c>
    </row>
    <row r="1097" spans="1:11" x14ac:dyDescent="0.25">
      <c r="A1097" t="str">
        <f t="shared" si="72"/>
        <v>411</v>
      </c>
      <c r="B1097" t="str">
        <f>"3"</f>
        <v>3</v>
      </c>
      <c r="C1097" t="s">
        <v>1554</v>
      </c>
      <c r="D1097" t="str">
        <f t="shared" si="68"/>
        <v>2</v>
      </c>
      <c r="E1097">
        <v>1516</v>
      </c>
      <c r="F1097">
        <v>1939</v>
      </c>
      <c r="G1097" t="s">
        <v>58</v>
      </c>
      <c r="H1097" t="s">
        <v>11</v>
      </c>
      <c r="I1097">
        <v>1</v>
      </c>
      <c r="J1097" t="s">
        <v>19</v>
      </c>
      <c r="K1097" t="s">
        <v>11</v>
      </c>
    </row>
    <row r="1098" spans="1:11" x14ac:dyDescent="0.25">
      <c r="A1098" t="str">
        <f t="shared" si="72"/>
        <v>411</v>
      </c>
      <c r="B1098" t="str">
        <f>"4"</f>
        <v>4</v>
      </c>
      <c r="C1098" t="s">
        <v>1555</v>
      </c>
      <c r="D1098" t="str">
        <f t="shared" si="68"/>
        <v>2</v>
      </c>
      <c r="E1098">
        <v>1184</v>
      </c>
      <c r="F1098">
        <v>1936</v>
      </c>
      <c r="G1098" t="s">
        <v>29</v>
      </c>
      <c r="H1098" t="s">
        <v>11</v>
      </c>
      <c r="I1098">
        <v>1</v>
      </c>
      <c r="J1098" t="s">
        <v>19</v>
      </c>
      <c r="K1098" t="s">
        <v>11</v>
      </c>
    </row>
    <row r="1099" spans="1:11" x14ac:dyDescent="0.25">
      <c r="A1099" t="str">
        <f t="shared" si="72"/>
        <v>411</v>
      </c>
      <c r="B1099" t="str">
        <f>"5"</f>
        <v>5</v>
      </c>
      <c r="C1099" t="s">
        <v>1556</v>
      </c>
      <c r="D1099" t="str">
        <f t="shared" si="68"/>
        <v>2</v>
      </c>
      <c r="E1099">
        <v>1820</v>
      </c>
      <c r="F1099">
        <v>1937</v>
      </c>
      <c r="G1099" t="s">
        <v>58</v>
      </c>
      <c r="H1099" t="s">
        <v>11</v>
      </c>
      <c r="I1099">
        <v>1</v>
      </c>
      <c r="J1099" t="s">
        <v>19</v>
      </c>
      <c r="K1099" t="s">
        <v>11</v>
      </c>
    </row>
    <row r="1100" spans="1:11" x14ac:dyDescent="0.25">
      <c r="A1100" t="str">
        <f t="shared" si="72"/>
        <v>411</v>
      </c>
      <c r="B1100" t="str">
        <f>"6"</f>
        <v>6</v>
      </c>
      <c r="C1100" t="s">
        <v>1557</v>
      </c>
      <c r="D1100" t="str">
        <f t="shared" si="68"/>
        <v>2</v>
      </c>
      <c r="E1100">
        <v>1340</v>
      </c>
      <c r="F1100">
        <v>1925</v>
      </c>
      <c r="G1100" t="s">
        <v>1558</v>
      </c>
      <c r="H1100" t="s">
        <v>11</v>
      </c>
      <c r="I1100">
        <v>1</v>
      </c>
      <c r="J1100" t="s">
        <v>19</v>
      </c>
      <c r="K1100" t="s">
        <v>11</v>
      </c>
    </row>
    <row r="1101" spans="1:11" x14ac:dyDescent="0.25">
      <c r="A1101" t="str">
        <f t="shared" si="72"/>
        <v>411</v>
      </c>
      <c r="B1101" t="str">
        <f>"7"</f>
        <v>7</v>
      </c>
      <c r="C1101" t="s">
        <v>1559</v>
      </c>
      <c r="D1101" t="str">
        <f t="shared" si="68"/>
        <v>2</v>
      </c>
      <c r="E1101">
        <v>1348</v>
      </c>
      <c r="F1101">
        <v>1925</v>
      </c>
      <c r="G1101" t="s">
        <v>21</v>
      </c>
      <c r="H1101" t="s">
        <v>11</v>
      </c>
      <c r="I1101">
        <v>1</v>
      </c>
      <c r="J1101" t="s">
        <v>19</v>
      </c>
      <c r="K1101" t="s">
        <v>11</v>
      </c>
    </row>
    <row r="1102" spans="1:11" x14ac:dyDescent="0.25">
      <c r="A1102" t="str">
        <f t="shared" si="72"/>
        <v>411</v>
      </c>
      <c r="B1102" t="str">
        <f>"8"</f>
        <v>8</v>
      </c>
      <c r="C1102" t="s">
        <v>1560</v>
      </c>
      <c r="D1102" t="str">
        <f t="shared" si="68"/>
        <v>2</v>
      </c>
      <c r="E1102">
        <v>1328</v>
      </c>
      <c r="F1102">
        <v>1924</v>
      </c>
      <c r="G1102" t="s">
        <v>123</v>
      </c>
      <c r="H1102" t="s">
        <v>11</v>
      </c>
      <c r="I1102">
        <v>1</v>
      </c>
      <c r="J1102" t="s">
        <v>19</v>
      </c>
      <c r="K1102" t="s">
        <v>11</v>
      </c>
    </row>
    <row r="1103" spans="1:11" x14ac:dyDescent="0.25">
      <c r="A1103" t="str">
        <f t="shared" si="72"/>
        <v>411</v>
      </c>
      <c r="B1103" t="str">
        <f>"9"</f>
        <v>9</v>
      </c>
      <c r="C1103" t="s">
        <v>1561</v>
      </c>
      <c r="D1103" t="str">
        <f t="shared" si="68"/>
        <v>2</v>
      </c>
      <c r="E1103">
        <v>1394</v>
      </c>
      <c r="F1103">
        <v>1954</v>
      </c>
      <c r="G1103" t="s">
        <v>21</v>
      </c>
      <c r="H1103" t="s">
        <v>11</v>
      </c>
      <c r="I1103">
        <v>1</v>
      </c>
      <c r="J1103" t="s">
        <v>19</v>
      </c>
      <c r="K1103" t="s">
        <v>11</v>
      </c>
    </row>
    <row r="1104" spans="1:11" x14ac:dyDescent="0.25">
      <c r="A1104" t="str">
        <f t="shared" si="72"/>
        <v>411</v>
      </c>
      <c r="B1104" t="str">
        <f>"10"</f>
        <v>10</v>
      </c>
      <c r="C1104" t="s">
        <v>1562</v>
      </c>
      <c r="D1104" t="str">
        <f t="shared" si="68"/>
        <v>2</v>
      </c>
      <c r="E1104">
        <v>1094</v>
      </c>
      <c r="F1104">
        <v>1930</v>
      </c>
      <c r="G1104" t="s">
        <v>58</v>
      </c>
      <c r="H1104" t="s">
        <v>11</v>
      </c>
      <c r="I1104">
        <v>1</v>
      </c>
      <c r="J1104" t="s">
        <v>19</v>
      </c>
      <c r="K1104" t="s">
        <v>11</v>
      </c>
    </row>
    <row r="1105" spans="1:11" x14ac:dyDescent="0.25">
      <c r="A1105" t="str">
        <f t="shared" si="72"/>
        <v>411</v>
      </c>
      <c r="B1105" t="str">
        <f>"11"</f>
        <v>11</v>
      </c>
      <c r="C1105" t="s">
        <v>1563</v>
      </c>
      <c r="D1105" t="str">
        <f t="shared" si="68"/>
        <v>2</v>
      </c>
      <c r="E1105">
        <v>1944</v>
      </c>
      <c r="F1105">
        <v>1955</v>
      </c>
      <c r="G1105" t="s">
        <v>1564</v>
      </c>
      <c r="H1105" t="s">
        <v>11</v>
      </c>
      <c r="I1105">
        <v>1</v>
      </c>
      <c r="J1105" t="s">
        <v>19</v>
      </c>
      <c r="K1105" t="s">
        <v>11</v>
      </c>
    </row>
    <row r="1106" spans="1:11" x14ac:dyDescent="0.25">
      <c r="A1106" t="str">
        <f t="shared" si="72"/>
        <v>411</v>
      </c>
      <c r="B1106" t="str">
        <f>"12"</f>
        <v>12</v>
      </c>
      <c r="C1106" t="s">
        <v>1565</v>
      </c>
      <c r="D1106" t="str">
        <f t="shared" si="68"/>
        <v>2</v>
      </c>
      <c r="E1106">
        <v>1728</v>
      </c>
      <c r="F1106">
        <v>1936</v>
      </c>
      <c r="G1106" t="s">
        <v>368</v>
      </c>
      <c r="H1106" t="s">
        <v>11</v>
      </c>
      <c r="I1106">
        <v>1</v>
      </c>
      <c r="J1106" t="s">
        <v>19</v>
      </c>
      <c r="K1106" t="s">
        <v>11</v>
      </c>
    </row>
    <row r="1107" spans="1:11" x14ac:dyDescent="0.25">
      <c r="A1107" t="str">
        <f t="shared" si="72"/>
        <v>411</v>
      </c>
      <c r="B1107" t="str">
        <f>"13"</f>
        <v>13</v>
      </c>
      <c r="C1107" t="s">
        <v>1566</v>
      </c>
      <c r="D1107" t="str">
        <f t="shared" si="68"/>
        <v>2</v>
      </c>
      <c r="E1107">
        <v>1595</v>
      </c>
      <c r="F1107">
        <v>1924</v>
      </c>
      <c r="G1107" t="s">
        <v>123</v>
      </c>
      <c r="H1107" t="s">
        <v>11</v>
      </c>
      <c r="I1107">
        <v>1</v>
      </c>
      <c r="J1107" t="s">
        <v>19</v>
      </c>
      <c r="K1107" t="s">
        <v>11</v>
      </c>
    </row>
    <row r="1108" spans="1:11" x14ac:dyDescent="0.25">
      <c r="A1108" t="str">
        <f t="shared" si="72"/>
        <v>411</v>
      </c>
      <c r="B1108" t="str">
        <f>"14"</f>
        <v>14</v>
      </c>
      <c r="C1108" t="s">
        <v>1567</v>
      </c>
      <c r="D1108" t="str">
        <f t="shared" si="68"/>
        <v>2</v>
      </c>
      <c r="E1108">
        <v>1617</v>
      </c>
      <c r="F1108">
        <v>1940</v>
      </c>
      <c r="G1108" t="s">
        <v>123</v>
      </c>
      <c r="H1108" t="s">
        <v>11</v>
      </c>
      <c r="I1108">
        <v>1</v>
      </c>
      <c r="J1108" t="s">
        <v>19</v>
      </c>
      <c r="K1108" t="s">
        <v>11</v>
      </c>
    </row>
    <row r="1109" spans="1:11" x14ac:dyDescent="0.25">
      <c r="A1109" t="str">
        <f t="shared" si="72"/>
        <v>411</v>
      </c>
      <c r="B1109" t="str">
        <f>"15"</f>
        <v>15</v>
      </c>
      <c r="C1109" t="s">
        <v>1568</v>
      </c>
      <c r="D1109" t="str">
        <f t="shared" si="68"/>
        <v>2</v>
      </c>
      <c r="E1109">
        <v>1034</v>
      </c>
      <c r="F1109">
        <v>1922</v>
      </c>
      <c r="G1109" t="s">
        <v>123</v>
      </c>
      <c r="H1109" t="s">
        <v>11</v>
      </c>
      <c r="I1109">
        <v>1</v>
      </c>
      <c r="J1109" t="s">
        <v>19</v>
      </c>
      <c r="K1109" t="s">
        <v>11</v>
      </c>
    </row>
    <row r="1110" spans="1:11" x14ac:dyDescent="0.25">
      <c r="A1110" t="str">
        <f t="shared" si="72"/>
        <v>411</v>
      </c>
      <c r="B1110" t="str">
        <f>"16"</f>
        <v>16</v>
      </c>
      <c r="C1110" t="s">
        <v>1569</v>
      </c>
      <c r="D1110" t="str">
        <f t="shared" si="68"/>
        <v>2</v>
      </c>
      <c r="E1110">
        <v>1244</v>
      </c>
      <c r="F1110">
        <v>1945</v>
      </c>
      <c r="G1110" t="s">
        <v>21</v>
      </c>
      <c r="H1110" t="s">
        <v>11</v>
      </c>
      <c r="I1110">
        <v>1</v>
      </c>
      <c r="J1110" t="s">
        <v>19</v>
      </c>
      <c r="K1110" t="s">
        <v>11</v>
      </c>
    </row>
    <row r="1111" spans="1:11" x14ac:dyDescent="0.25">
      <c r="A1111" t="str">
        <f t="shared" si="72"/>
        <v>411</v>
      </c>
      <c r="B1111" t="str">
        <f>"17"</f>
        <v>17</v>
      </c>
      <c r="C1111" t="s">
        <v>1570</v>
      </c>
      <c r="D1111" t="str">
        <f t="shared" si="68"/>
        <v>2</v>
      </c>
      <c r="E1111">
        <v>1906</v>
      </c>
      <c r="F1111">
        <v>1931</v>
      </c>
      <c r="G1111" t="s">
        <v>119</v>
      </c>
      <c r="H1111" t="s">
        <v>11</v>
      </c>
      <c r="I1111">
        <v>2</v>
      </c>
      <c r="J1111" t="s">
        <v>19</v>
      </c>
      <c r="K1111" t="s">
        <v>11</v>
      </c>
    </row>
    <row r="1112" spans="1:11" x14ac:dyDescent="0.25">
      <c r="A1112" t="str">
        <f t="shared" si="72"/>
        <v>411</v>
      </c>
      <c r="B1112" t="str">
        <f>"18"</f>
        <v>18</v>
      </c>
      <c r="C1112" t="s">
        <v>1571</v>
      </c>
      <c r="D1112" t="str">
        <f t="shared" si="68"/>
        <v>2</v>
      </c>
      <c r="E1112">
        <v>1441</v>
      </c>
      <c r="F1112">
        <v>1931</v>
      </c>
      <c r="G1112" t="s">
        <v>25</v>
      </c>
      <c r="H1112" t="s">
        <v>11</v>
      </c>
      <c r="I1112">
        <v>1</v>
      </c>
      <c r="J1112" t="s">
        <v>19</v>
      </c>
      <c r="K1112" t="s">
        <v>11</v>
      </c>
    </row>
    <row r="1113" spans="1:11" x14ac:dyDescent="0.25">
      <c r="A1113" t="str">
        <f t="shared" si="72"/>
        <v>411</v>
      </c>
      <c r="B1113" t="str">
        <f>"19"</f>
        <v>19</v>
      </c>
      <c r="C1113" t="s">
        <v>1572</v>
      </c>
      <c r="D1113" t="str">
        <f t="shared" si="68"/>
        <v>2</v>
      </c>
      <c r="E1113">
        <v>1431</v>
      </c>
      <c r="F1113">
        <v>1931</v>
      </c>
      <c r="G1113" t="s">
        <v>29</v>
      </c>
      <c r="H1113" t="s">
        <v>11</v>
      </c>
      <c r="I1113">
        <v>1</v>
      </c>
      <c r="J1113" t="s">
        <v>19</v>
      </c>
      <c r="K1113" t="s">
        <v>11</v>
      </c>
    </row>
    <row r="1114" spans="1:11" x14ac:dyDescent="0.25">
      <c r="A1114" t="str">
        <f t="shared" si="72"/>
        <v>411</v>
      </c>
      <c r="B1114" t="str">
        <f>"20"</f>
        <v>20</v>
      </c>
      <c r="C1114" t="s">
        <v>1573</v>
      </c>
      <c r="D1114" t="str">
        <f t="shared" si="68"/>
        <v>2</v>
      </c>
      <c r="E1114">
        <v>1208</v>
      </c>
      <c r="F1114">
        <v>1933</v>
      </c>
      <c r="G1114" t="s">
        <v>25</v>
      </c>
      <c r="H1114" t="s">
        <v>11</v>
      </c>
      <c r="I1114">
        <v>1</v>
      </c>
      <c r="J1114" t="s">
        <v>19</v>
      </c>
      <c r="K1114" t="s">
        <v>11</v>
      </c>
    </row>
    <row r="1115" spans="1:11" x14ac:dyDescent="0.25">
      <c r="A1115" t="str">
        <f t="shared" ref="A1115:A1131" si="73">"412"</f>
        <v>412</v>
      </c>
      <c r="B1115" t="str">
        <f>"2"</f>
        <v>2</v>
      </c>
      <c r="C1115" t="s">
        <v>1576</v>
      </c>
      <c r="D1115" t="str">
        <f t="shared" si="68"/>
        <v>2</v>
      </c>
      <c r="E1115">
        <v>1377</v>
      </c>
      <c r="F1115">
        <v>1927</v>
      </c>
      <c r="G1115" t="s">
        <v>123</v>
      </c>
      <c r="H1115" t="s">
        <v>11</v>
      </c>
      <c r="I1115">
        <v>1</v>
      </c>
      <c r="J1115" t="s">
        <v>19</v>
      </c>
      <c r="K1115" t="s">
        <v>11</v>
      </c>
    </row>
    <row r="1116" spans="1:11" x14ac:dyDescent="0.25">
      <c r="A1116" t="str">
        <f t="shared" si="73"/>
        <v>412</v>
      </c>
      <c r="B1116" t="str">
        <f>"3"</f>
        <v>3</v>
      </c>
      <c r="C1116" t="s">
        <v>1577</v>
      </c>
      <c r="D1116" t="str">
        <f t="shared" si="68"/>
        <v>2</v>
      </c>
      <c r="E1116">
        <v>1890</v>
      </c>
      <c r="F1116">
        <v>1924</v>
      </c>
      <c r="G1116" t="s">
        <v>21</v>
      </c>
      <c r="H1116" t="s">
        <v>11</v>
      </c>
      <c r="I1116">
        <v>1</v>
      </c>
      <c r="J1116" t="s">
        <v>19</v>
      </c>
      <c r="K1116" t="s">
        <v>11</v>
      </c>
    </row>
    <row r="1117" spans="1:11" x14ac:dyDescent="0.25">
      <c r="A1117" t="str">
        <f t="shared" si="73"/>
        <v>412</v>
      </c>
      <c r="B1117" t="str">
        <f>"4"</f>
        <v>4</v>
      </c>
      <c r="C1117" t="s">
        <v>1578</v>
      </c>
      <c r="D1117" t="str">
        <f t="shared" si="68"/>
        <v>2</v>
      </c>
      <c r="E1117">
        <v>1531</v>
      </c>
      <c r="F1117">
        <v>1936</v>
      </c>
      <c r="G1117" t="s">
        <v>139</v>
      </c>
      <c r="H1117" t="s">
        <v>11</v>
      </c>
      <c r="I1117">
        <v>1</v>
      </c>
      <c r="J1117" t="s">
        <v>19</v>
      </c>
      <c r="K1117" t="s">
        <v>11</v>
      </c>
    </row>
    <row r="1118" spans="1:11" x14ac:dyDescent="0.25">
      <c r="A1118" t="str">
        <f t="shared" si="73"/>
        <v>412</v>
      </c>
      <c r="B1118" t="str">
        <f>"5"</f>
        <v>5</v>
      </c>
      <c r="C1118" t="s">
        <v>1579</v>
      </c>
      <c r="D1118" t="str">
        <f t="shared" si="68"/>
        <v>2</v>
      </c>
      <c r="E1118">
        <v>1498</v>
      </c>
      <c r="F1118">
        <v>1937</v>
      </c>
      <c r="G1118" t="s">
        <v>123</v>
      </c>
      <c r="H1118" t="s">
        <v>11</v>
      </c>
      <c r="I1118">
        <v>1</v>
      </c>
      <c r="J1118" t="s">
        <v>19</v>
      </c>
      <c r="K1118" t="s">
        <v>11</v>
      </c>
    </row>
    <row r="1119" spans="1:11" x14ac:dyDescent="0.25">
      <c r="A1119" t="str">
        <f t="shared" si="73"/>
        <v>412</v>
      </c>
      <c r="B1119" t="str">
        <f>"6"</f>
        <v>6</v>
      </c>
      <c r="C1119" t="s">
        <v>1580</v>
      </c>
      <c r="D1119" t="str">
        <f t="shared" ref="D1119:D1182" si="74">"2"</f>
        <v>2</v>
      </c>
      <c r="E1119">
        <v>1192</v>
      </c>
      <c r="F1119">
        <v>1951</v>
      </c>
      <c r="G1119" t="s">
        <v>31</v>
      </c>
      <c r="H1119" t="s">
        <v>11</v>
      </c>
      <c r="I1119">
        <v>1</v>
      </c>
      <c r="J1119" t="s">
        <v>19</v>
      </c>
      <c r="K1119" t="s">
        <v>11</v>
      </c>
    </row>
    <row r="1120" spans="1:11" x14ac:dyDescent="0.25">
      <c r="A1120" t="str">
        <f t="shared" si="73"/>
        <v>412</v>
      </c>
      <c r="B1120" t="str">
        <f>"7"</f>
        <v>7</v>
      </c>
      <c r="C1120" t="s">
        <v>1581</v>
      </c>
      <c r="D1120" t="str">
        <f t="shared" si="74"/>
        <v>2</v>
      </c>
      <c r="E1120">
        <v>874</v>
      </c>
      <c r="F1120">
        <v>1928</v>
      </c>
      <c r="G1120" t="s">
        <v>21</v>
      </c>
      <c r="H1120" t="s">
        <v>11</v>
      </c>
      <c r="I1120">
        <v>1</v>
      </c>
      <c r="J1120" t="s">
        <v>19</v>
      </c>
      <c r="K1120" t="s">
        <v>11</v>
      </c>
    </row>
    <row r="1121" spans="1:11" x14ac:dyDescent="0.25">
      <c r="A1121" t="str">
        <f t="shared" si="73"/>
        <v>412</v>
      </c>
      <c r="B1121" t="str">
        <f>"8"</f>
        <v>8</v>
      </c>
      <c r="C1121" t="s">
        <v>1582</v>
      </c>
      <c r="D1121" t="str">
        <f t="shared" si="74"/>
        <v>2</v>
      </c>
      <c r="E1121">
        <v>1123</v>
      </c>
      <c r="F1121">
        <v>1928</v>
      </c>
      <c r="G1121" t="s">
        <v>25</v>
      </c>
      <c r="H1121" t="s">
        <v>11</v>
      </c>
      <c r="I1121">
        <v>1</v>
      </c>
      <c r="J1121" t="s">
        <v>19</v>
      </c>
      <c r="K1121" t="s">
        <v>11</v>
      </c>
    </row>
    <row r="1122" spans="1:11" x14ac:dyDescent="0.25">
      <c r="A1122" t="str">
        <f t="shared" si="73"/>
        <v>412</v>
      </c>
      <c r="B1122" t="str">
        <f>"9"</f>
        <v>9</v>
      </c>
      <c r="C1122" t="s">
        <v>1583</v>
      </c>
      <c r="D1122" t="str">
        <f t="shared" si="74"/>
        <v>2</v>
      </c>
      <c r="E1122">
        <v>1094</v>
      </c>
      <c r="F1122">
        <v>1952</v>
      </c>
      <c r="G1122" t="s">
        <v>31</v>
      </c>
      <c r="H1122" t="s">
        <v>11</v>
      </c>
      <c r="I1122">
        <v>1</v>
      </c>
      <c r="J1122" t="s">
        <v>19</v>
      </c>
      <c r="K1122" t="s">
        <v>11</v>
      </c>
    </row>
    <row r="1123" spans="1:11" x14ac:dyDescent="0.25">
      <c r="A1123" t="str">
        <f t="shared" si="73"/>
        <v>412</v>
      </c>
      <c r="B1123" t="str">
        <f>"10"</f>
        <v>10</v>
      </c>
      <c r="C1123" t="s">
        <v>1584</v>
      </c>
      <c r="D1123" t="str">
        <f t="shared" si="74"/>
        <v>2</v>
      </c>
      <c r="E1123">
        <v>1789</v>
      </c>
      <c r="F1123">
        <v>1929</v>
      </c>
      <c r="G1123" t="s">
        <v>29</v>
      </c>
      <c r="H1123" t="s">
        <v>11</v>
      </c>
      <c r="I1123">
        <v>1</v>
      </c>
      <c r="J1123" t="s">
        <v>19</v>
      </c>
      <c r="K1123" t="s">
        <v>11</v>
      </c>
    </row>
    <row r="1124" spans="1:11" x14ac:dyDescent="0.25">
      <c r="A1124" t="str">
        <f t="shared" si="73"/>
        <v>412</v>
      </c>
      <c r="B1124" t="str">
        <f>"11"</f>
        <v>11</v>
      </c>
      <c r="C1124" t="s">
        <v>1585</v>
      </c>
      <c r="D1124" t="str">
        <f t="shared" si="74"/>
        <v>2</v>
      </c>
      <c r="E1124">
        <v>1873</v>
      </c>
      <c r="F1124">
        <v>1920</v>
      </c>
      <c r="G1124" t="s">
        <v>29</v>
      </c>
      <c r="H1124" t="s">
        <v>11</v>
      </c>
      <c r="I1124">
        <v>1</v>
      </c>
      <c r="J1124" t="s">
        <v>19</v>
      </c>
      <c r="K1124" t="s">
        <v>11</v>
      </c>
    </row>
    <row r="1125" spans="1:11" x14ac:dyDescent="0.25">
      <c r="A1125" t="str">
        <f t="shared" si="73"/>
        <v>412</v>
      </c>
      <c r="B1125" t="str">
        <f>"12"</f>
        <v>12</v>
      </c>
      <c r="C1125" t="s">
        <v>1586</v>
      </c>
      <c r="D1125" t="str">
        <f t="shared" si="74"/>
        <v>2</v>
      </c>
      <c r="E1125">
        <v>1212</v>
      </c>
      <c r="F1125">
        <v>1925</v>
      </c>
      <c r="G1125" t="s">
        <v>58</v>
      </c>
      <c r="H1125" t="s">
        <v>11</v>
      </c>
      <c r="I1125">
        <v>1</v>
      </c>
      <c r="J1125" t="s">
        <v>19</v>
      </c>
      <c r="K1125" t="s">
        <v>11</v>
      </c>
    </row>
    <row r="1126" spans="1:11" x14ac:dyDescent="0.25">
      <c r="A1126" t="str">
        <f t="shared" si="73"/>
        <v>412</v>
      </c>
      <c r="B1126" t="str">
        <f>"13"</f>
        <v>13</v>
      </c>
      <c r="C1126" t="s">
        <v>1587</v>
      </c>
      <c r="D1126" t="str">
        <f t="shared" si="74"/>
        <v>2</v>
      </c>
      <c r="E1126">
        <v>1280</v>
      </c>
      <c r="F1126">
        <v>1926</v>
      </c>
      <c r="G1126" t="s">
        <v>29</v>
      </c>
      <c r="H1126" t="s">
        <v>11</v>
      </c>
      <c r="I1126">
        <v>1</v>
      </c>
      <c r="J1126" t="s">
        <v>19</v>
      </c>
      <c r="K1126" t="s">
        <v>11</v>
      </c>
    </row>
    <row r="1127" spans="1:11" x14ac:dyDescent="0.25">
      <c r="A1127" t="str">
        <f t="shared" si="73"/>
        <v>412</v>
      </c>
      <c r="B1127" t="str">
        <f>"14"</f>
        <v>14</v>
      </c>
      <c r="C1127" t="s">
        <v>1588</v>
      </c>
      <c r="D1127" t="str">
        <f t="shared" si="74"/>
        <v>2</v>
      </c>
      <c r="E1127">
        <v>1515</v>
      </c>
      <c r="F1127">
        <v>1918</v>
      </c>
      <c r="G1127" t="s">
        <v>29</v>
      </c>
      <c r="H1127" t="s">
        <v>11</v>
      </c>
      <c r="I1127">
        <v>1</v>
      </c>
      <c r="J1127" t="s">
        <v>19</v>
      </c>
      <c r="K1127" t="s">
        <v>11</v>
      </c>
    </row>
    <row r="1128" spans="1:11" x14ac:dyDescent="0.25">
      <c r="A1128" t="str">
        <f t="shared" si="73"/>
        <v>412</v>
      </c>
      <c r="B1128" t="str">
        <f>"15"</f>
        <v>15</v>
      </c>
      <c r="C1128" t="s">
        <v>1589</v>
      </c>
      <c r="D1128" t="str">
        <f t="shared" si="74"/>
        <v>2</v>
      </c>
      <c r="E1128">
        <v>1508</v>
      </c>
      <c r="F1128">
        <v>1930</v>
      </c>
      <c r="G1128" t="s">
        <v>29</v>
      </c>
      <c r="H1128" t="s">
        <v>11</v>
      </c>
      <c r="I1128">
        <v>1</v>
      </c>
      <c r="J1128" t="s">
        <v>19</v>
      </c>
      <c r="K1128" t="s">
        <v>11</v>
      </c>
    </row>
    <row r="1129" spans="1:11" x14ac:dyDescent="0.25">
      <c r="A1129" t="str">
        <f t="shared" si="73"/>
        <v>412</v>
      </c>
      <c r="B1129" t="str">
        <f>"16"</f>
        <v>16</v>
      </c>
      <c r="C1129" t="s">
        <v>1590</v>
      </c>
      <c r="D1129" t="str">
        <f t="shared" si="74"/>
        <v>2</v>
      </c>
      <c r="E1129">
        <v>1177</v>
      </c>
      <c r="F1129">
        <v>1925</v>
      </c>
      <c r="G1129" t="s">
        <v>25</v>
      </c>
      <c r="H1129" t="s">
        <v>11</v>
      </c>
      <c r="I1129">
        <v>1</v>
      </c>
      <c r="J1129" t="s">
        <v>19</v>
      </c>
      <c r="K1129" t="s">
        <v>11</v>
      </c>
    </row>
    <row r="1130" spans="1:11" x14ac:dyDescent="0.25">
      <c r="A1130" t="str">
        <f t="shared" si="73"/>
        <v>412</v>
      </c>
      <c r="B1130" t="str">
        <f>"17"</f>
        <v>17</v>
      </c>
      <c r="C1130" t="s">
        <v>1591</v>
      </c>
      <c r="D1130" t="str">
        <f t="shared" si="74"/>
        <v>2</v>
      </c>
      <c r="E1130">
        <v>1216</v>
      </c>
      <c r="F1130">
        <v>1925</v>
      </c>
      <c r="G1130" t="s">
        <v>25</v>
      </c>
      <c r="H1130" t="s">
        <v>11</v>
      </c>
      <c r="I1130">
        <v>1</v>
      </c>
      <c r="J1130" t="s">
        <v>19</v>
      </c>
      <c r="K1130" t="s">
        <v>11</v>
      </c>
    </row>
    <row r="1131" spans="1:11" x14ac:dyDescent="0.25">
      <c r="A1131" t="str">
        <f t="shared" si="73"/>
        <v>412</v>
      </c>
      <c r="B1131" t="str">
        <f>"18"</f>
        <v>18</v>
      </c>
      <c r="C1131" t="s">
        <v>1592</v>
      </c>
      <c r="D1131" t="str">
        <f t="shared" si="74"/>
        <v>2</v>
      </c>
      <c r="E1131">
        <v>1320</v>
      </c>
      <c r="F1131">
        <v>1930</v>
      </c>
      <c r="G1131" t="s">
        <v>25</v>
      </c>
      <c r="H1131" t="s">
        <v>11</v>
      </c>
      <c r="I1131">
        <v>1</v>
      </c>
      <c r="J1131" t="s">
        <v>19</v>
      </c>
      <c r="K1131" t="s">
        <v>11</v>
      </c>
    </row>
    <row r="1132" spans="1:11" x14ac:dyDescent="0.25">
      <c r="A1132" t="str">
        <f t="shared" ref="A1132:A1147" si="75">"413"</f>
        <v>413</v>
      </c>
      <c r="B1132" t="str">
        <f>"1"</f>
        <v>1</v>
      </c>
      <c r="C1132" t="s">
        <v>1593</v>
      </c>
      <c r="D1132" t="str">
        <f t="shared" si="74"/>
        <v>2</v>
      </c>
      <c r="E1132">
        <v>1936</v>
      </c>
      <c r="F1132">
        <v>1962</v>
      </c>
      <c r="G1132" t="s">
        <v>368</v>
      </c>
      <c r="H1132" t="s">
        <v>11</v>
      </c>
      <c r="I1132">
        <v>1</v>
      </c>
      <c r="J1132" t="s">
        <v>19</v>
      </c>
      <c r="K1132" t="s">
        <v>11</v>
      </c>
    </row>
    <row r="1133" spans="1:11" x14ac:dyDescent="0.25">
      <c r="A1133" t="str">
        <f t="shared" si="75"/>
        <v>413</v>
      </c>
      <c r="B1133" t="str">
        <f>"2"</f>
        <v>2</v>
      </c>
      <c r="C1133" t="s">
        <v>1594</v>
      </c>
      <c r="D1133" t="str">
        <f t="shared" si="74"/>
        <v>2</v>
      </c>
      <c r="E1133">
        <v>1190</v>
      </c>
      <c r="F1133">
        <v>1952</v>
      </c>
      <c r="G1133" t="s">
        <v>21</v>
      </c>
      <c r="H1133" t="s">
        <v>11</v>
      </c>
      <c r="I1133">
        <v>1</v>
      </c>
      <c r="J1133" t="s">
        <v>19</v>
      </c>
      <c r="K1133" t="s">
        <v>11</v>
      </c>
    </row>
    <row r="1134" spans="1:11" x14ac:dyDescent="0.25">
      <c r="A1134" t="str">
        <f t="shared" si="75"/>
        <v>413</v>
      </c>
      <c r="B1134" t="str">
        <f>"3"</f>
        <v>3</v>
      </c>
      <c r="C1134" t="s">
        <v>1595</v>
      </c>
      <c r="D1134" t="str">
        <f t="shared" si="74"/>
        <v>2</v>
      </c>
      <c r="E1134">
        <v>2180</v>
      </c>
      <c r="F1134">
        <v>1937</v>
      </c>
      <c r="G1134" t="s">
        <v>49</v>
      </c>
      <c r="H1134" t="s">
        <v>11</v>
      </c>
      <c r="I1134">
        <v>1</v>
      </c>
      <c r="J1134" t="s">
        <v>19</v>
      </c>
      <c r="K1134" t="s">
        <v>11</v>
      </c>
    </row>
    <row r="1135" spans="1:11" x14ac:dyDescent="0.25">
      <c r="A1135" t="str">
        <f t="shared" si="75"/>
        <v>413</v>
      </c>
      <c r="B1135" t="str">
        <f>"4"</f>
        <v>4</v>
      </c>
      <c r="C1135" t="s">
        <v>1596</v>
      </c>
      <c r="D1135" t="str">
        <f t="shared" si="74"/>
        <v>2</v>
      </c>
      <c r="E1135">
        <v>1830</v>
      </c>
      <c r="F1135">
        <v>1911</v>
      </c>
      <c r="G1135" t="s">
        <v>29</v>
      </c>
      <c r="H1135" t="s">
        <v>11</v>
      </c>
      <c r="I1135">
        <v>1</v>
      </c>
      <c r="J1135" t="s">
        <v>19</v>
      </c>
      <c r="K1135" t="s">
        <v>11</v>
      </c>
    </row>
    <row r="1136" spans="1:11" x14ac:dyDescent="0.25">
      <c r="A1136" t="str">
        <f t="shared" si="75"/>
        <v>413</v>
      </c>
      <c r="B1136" t="str">
        <f>"6"</f>
        <v>6</v>
      </c>
      <c r="C1136" t="s">
        <v>1597</v>
      </c>
      <c r="D1136" t="str">
        <f t="shared" si="74"/>
        <v>2</v>
      </c>
      <c r="E1136">
        <v>1579</v>
      </c>
      <c r="F1136">
        <v>1929</v>
      </c>
      <c r="G1136" t="s">
        <v>29</v>
      </c>
      <c r="H1136" t="s">
        <v>11</v>
      </c>
      <c r="I1136">
        <v>1</v>
      </c>
      <c r="J1136" t="s">
        <v>19</v>
      </c>
      <c r="K1136" t="s">
        <v>11</v>
      </c>
    </row>
    <row r="1137" spans="1:11" x14ac:dyDescent="0.25">
      <c r="A1137" t="str">
        <f t="shared" si="75"/>
        <v>413</v>
      </c>
      <c r="B1137" t="str">
        <f>"8"</f>
        <v>8</v>
      </c>
      <c r="C1137" t="s">
        <v>1598</v>
      </c>
      <c r="D1137" t="str">
        <f t="shared" si="74"/>
        <v>2</v>
      </c>
      <c r="E1137">
        <v>1001</v>
      </c>
      <c r="F1137">
        <v>1929</v>
      </c>
      <c r="G1137" t="s">
        <v>29</v>
      </c>
      <c r="H1137" t="s">
        <v>11</v>
      </c>
      <c r="I1137">
        <v>1</v>
      </c>
      <c r="J1137" t="s">
        <v>19</v>
      </c>
      <c r="K1137" t="s">
        <v>11</v>
      </c>
    </row>
    <row r="1138" spans="1:11" x14ac:dyDescent="0.25">
      <c r="A1138" t="str">
        <f t="shared" si="75"/>
        <v>413</v>
      </c>
      <c r="B1138" t="str">
        <f>"9"</f>
        <v>9</v>
      </c>
      <c r="C1138" t="s">
        <v>1599</v>
      </c>
      <c r="D1138" t="str">
        <f t="shared" si="74"/>
        <v>2</v>
      </c>
      <c r="E1138">
        <v>1628</v>
      </c>
      <c r="F1138">
        <v>1918</v>
      </c>
      <c r="G1138" t="s">
        <v>29</v>
      </c>
      <c r="H1138" t="s">
        <v>11</v>
      </c>
      <c r="I1138">
        <v>1</v>
      </c>
      <c r="J1138" t="s">
        <v>19</v>
      </c>
      <c r="K1138" t="s">
        <v>11</v>
      </c>
    </row>
    <row r="1139" spans="1:11" x14ac:dyDescent="0.25">
      <c r="A1139" t="str">
        <f t="shared" si="75"/>
        <v>413</v>
      </c>
      <c r="B1139" t="str">
        <f>"10"</f>
        <v>10</v>
      </c>
      <c r="C1139" t="s">
        <v>1600</v>
      </c>
      <c r="D1139" t="str">
        <f t="shared" si="74"/>
        <v>2</v>
      </c>
      <c r="E1139">
        <v>1616</v>
      </c>
      <c r="F1139">
        <v>1926</v>
      </c>
      <c r="G1139" t="s">
        <v>25</v>
      </c>
      <c r="H1139" t="s">
        <v>11</v>
      </c>
      <c r="I1139">
        <v>1</v>
      </c>
      <c r="J1139" t="s">
        <v>19</v>
      </c>
      <c r="K1139" t="s">
        <v>11</v>
      </c>
    </row>
    <row r="1140" spans="1:11" x14ac:dyDescent="0.25">
      <c r="A1140" t="str">
        <f t="shared" si="75"/>
        <v>413</v>
      </c>
      <c r="B1140" t="str">
        <f>"11"</f>
        <v>11</v>
      </c>
      <c r="C1140" t="s">
        <v>1601</v>
      </c>
      <c r="D1140" t="str">
        <f t="shared" si="74"/>
        <v>2</v>
      </c>
      <c r="E1140">
        <v>1256</v>
      </c>
      <c r="F1140">
        <v>1926</v>
      </c>
      <c r="G1140" t="s">
        <v>25</v>
      </c>
      <c r="H1140" t="s">
        <v>11</v>
      </c>
      <c r="I1140">
        <v>1</v>
      </c>
      <c r="J1140" t="s">
        <v>19</v>
      </c>
      <c r="K1140" t="s">
        <v>11</v>
      </c>
    </row>
    <row r="1141" spans="1:11" x14ac:dyDescent="0.25">
      <c r="A1141" t="str">
        <f t="shared" si="75"/>
        <v>413</v>
      </c>
      <c r="B1141" t="str">
        <f>"12"</f>
        <v>12</v>
      </c>
      <c r="C1141" t="s">
        <v>1602</v>
      </c>
      <c r="D1141" t="str">
        <f t="shared" si="74"/>
        <v>2</v>
      </c>
      <c r="E1141">
        <v>1758</v>
      </c>
      <c r="F1141">
        <v>1927</v>
      </c>
      <c r="G1141" t="s">
        <v>49</v>
      </c>
      <c r="H1141" t="s">
        <v>11</v>
      </c>
      <c r="I1141">
        <v>1</v>
      </c>
      <c r="J1141" t="s">
        <v>19</v>
      </c>
      <c r="K1141" t="s">
        <v>11</v>
      </c>
    </row>
    <row r="1142" spans="1:11" x14ac:dyDescent="0.25">
      <c r="A1142" t="str">
        <f t="shared" si="75"/>
        <v>413</v>
      </c>
      <c r="B1142" t="str">
        <f>"13"</f>
        <v>13</v>
      </c>
      <c r="C1142" t="s">
        <v>1603</v>
      </c>
      <c r="D1142" t="str">
        <f t="shared" si="74"/>
        <v>2</v>
      </c>
      <c r="E1142">
        <v>1817</v>
      </c>
      <c r="F1142">
        <v>1926</v>
      </c>
      <c r="G1142" t="s">
        <v>29</v>
      </c>
      <c r="H1142" t="s">
        <v>11</v>
      </c>
      <c r="I1142">
        <v>1</v>
      </c>
      <c r="J1142" t="s">
        <v>19</v>
      </c>
      <c r="K1142" t="s">
        <v>11</v>
      </c>
    </row>
    <row r="1143" spans="1:11" x14ac:dyDescent="0.25">
      <c r="A1143" t="str">
        <f t="shared" si="75"/>
        <v>413</v>
      </c>
      <c r="B1143" t="str">
        <f>"14"</f>
        <v>14</v>
      </c>
      <c r="C1143" t="s">
        <v>1604</v>
      </c>
      <c r="D1143" t="str">
        <f t="shared" si="74"/>
        <v>2</v>
      </c>
      <c r="E1143">
        <v>1680</v>
      </c>
      <c r="F1143">
        <v>1926</v>
      </c>
      <c r="G1143" t="s">
        <v>29</v>
      </c>
      <c r="H1143" t="s">
        <v>11</v>
      </c>
      <c r="I1143">
        <v>1</v>
      </c>
      <c r="J1143" t="s">
        <v>19</v>
      </c>
      <c r="K1143" t="s">
        <v>11</v>
      </c>
    </row>
    <row r="1144" spans="1:11" x14ac:dyDescent="0.25">
      <c r="A1144" t="str">
        <f t="shared" si="75"/>
        <v>413</v>
      </c>
      <c r="B1144" t="str">
        <f>"15"</f>
        <v>15</v>
      </c>
      <c r="C1144" t="s">
        <v>1605</v>
      </c>
      <c r="D1144" t="str">
        <f t="shared" si="74"/>
        <v>2</v>
      </c>
      <c r="E1144">
        <v>1591</v>
      </c>
      <c r="F1144">
        <v>1926</v>
      </c>
      <c r="G1144" t="s">
        <v>25</v>
      </c>
      <c r="H1144" t="s">
        <v>11</v>
      </c>
      <c r="I1144">
        <v>1</v>
      </c>
      <c r="J1144" t="s">
        <v>19</v>
      </c>
      <c r="K1144" t="s">
        <v>11</v>
      </c>
    </row>
    <row r="1145" spans="1:11" x14ac:dyDescent="0.25">
      <c r="A1145" t="str">
        <f t="shared" si="75"/>
        <v>413</v>
      </c>
      <c r="B1145" t="str">
        <f>"16"</f>
        <v>16</v>
      </c>
      <c r="C1145" t="s">
        <v>1606</v>
      </c>
      <c r="D1145" t="str">
        <f t="shared" si="74"/>
        <v>2</v>
      </c>
      <c r="E1145">
        <v>1354</v>
      </c>
      <c r="F1145">
        <v>1917</v>
      </c>
      <c r="G1145" t="s">
        <v>29</v>
      </c>
      <c r="H1145" t="s">
        <v>11</v>
      </c>
      <c r="I1145">
        <v>1</v>
      </c>
      <c r="J1145" t="s">
        <v>19</v>
      </c>
      <c r="K1145" t="s">
        <v>11</v>
      </c>
    </row>
    <row r="1146" spans="1:11" x14ac:dyDescent="0.25">
      <c r="A1146" t="str">
        <f t="shared" si="75"/>
        <v>413</v>
      </c>
      <c r="B1146" t="str">
        <f>"17"</f>
        <v>17</v>
      </c>
      <c r="C1146" t="s">
        <v>1607</v>
      </c>
      <c r="D1146" t="str">
        <f t="shared" si="74"/>
        <v>2</v>
      </c>
      <c r="E1146">
        <v>1587</v>
      </c>
      <c r="F1146">
        <v>1952</v>
      </c>
      <c r="G1146" t="s">
        <v>64</v>
      </c>
      <c r="H1146" t="s">
        <v>11</v>
      </c>
      <c r="I1146">
        <v>1</v>
      </c>
      <c r="J1146" t="s">
        <v>19</v>
      </c>
      <c r="K1146" t="s">
        <v>11</v>
      </c>
    </row>
    <row r="1147" spans="1:11" x14ac:dyDescent="0.25">
      <c r="A1147" t="str">
        <f t="shared" si="75"/>
        <v>413</v>
      </c>
      <c r="B1147" t="str">
        <f>"18"</f>
        <v>18</v>
      </c>
      <c r="C1147" t="s">
        <v>1608</v>
      </c>
      <c r="D1147" t="str">
        <f t="shared" si="74"/>
        <v>2</v>
      </c>
      <c r="E1147">
        <v>966</v>
      </c>
      <c r="F1147">
        <v>1907</v>
      </c>
      <c r="G1147" t="s">
        <v>123</v>
      </c>
      <c r="H1147" t="s">
        <v>11</v>
      </c>
      <c r="I1147">
        <v>1</v>
      </c>
      <c r="J1147" t="s">
        <v>19</v>
      </c>
      <c r="K1147" t="s">
        <v>11</v>
      </c>
    </row>
    <row r="1148" spans="1:11" x14ac:dyDescent="0.25">
      <c r="A1148" t="str">
        <f t="shared" ref="A1148:A1181" si="76">"414"</f>
        <v>414</v>
      </c>
      <c r="B1148" t="str">
        <f>"1"</f>
        <v>1</v>
      </c>
      <c r="C1148" t="s">
        <v>1609</v>
      </c>
      <c r="D1148" t="str">
        <f t="shared" si="74"/>
        <v>2</v>
      </c>
      <c r="E1148">
        <v>1472</v>
      </c>
      <c r="F1148">
        <v>1910</v>
      </c>
      <c r="G1148" t="s">
        <v>29</v>
      </c>
      <c r="H1148" t="s">
        <v>11</v>
      </c>
      <c r="I1148">
        <v>1</v>
      </c>
      <c r="J1148" t="s">
        <v>19</v>
      </c>
      <c r="K1148" t="s">
        <v>11</v>
      </c>
    </row>
    <row r="1149" spans="1:11" x14ac:dyDescent="0.25">
      <c r="A1149" t="str">
        <f t="shared" si="76"/>
        <v>414</v>
      </c>
      <c r="B1149" t="str">
        <f>"2"</f>
        <v>2</v>
      </c>
      <c r="C1149" t="s">
        <v>1610</v>
      </c>
      <c r="D1149" t="str">
        <f t="shared" si="74"/>
        <v>2</v>
      </c>
      <c r="E1149">
        <v>2482</v>
      </c>
      <c r="F1149">
        <v>1954</v>
      </c>
      <c r="G1149" t="s">
        <v>123</v>
      </c>
      <c r="H1149" t="s">
        <v>11</v>
      </c>
      <c r="I1149">
        <v>1</v>
      </c>
      <c r="J1149" t="s">
        <v>19</v>
      </c>
      <c r="K1149" t="s">
        <v>11</v>
      </c>
    </row>
    <row r="1150" spans="1:11" x14ac:dyDescent="0.25">
      <c r="A1150" t="str">
        <f t="shared" si="76"/>
        <v>414</v>
      </c>
      <c r="B1150" t="str">
        <f>"3"</f>
        <v>3</v>
      </c>
      <c r="C1150" t="s">
        <v>1611</v>
      </c>
      <c r="D1150" t="str">
        <f t="shared" si="74"/>
        <v>2</v>
      </c>
      <c r="E1150">
        <v>1942</v>
      </c>
      <c r="F1150">
        <v>1950</v>
      </c>
      <c r="G1150" t="s">
        <v>21</v>
      </c>
      <c r="H1150" t="s">
        <v>11</v>
      </c>
      <c r="I1150">
        <v>1</v>
      </c>
      <c r="J1150" t="s">
        <v>19</v>
      </c>
      <c r="K1150" t="s">
        <v>11</v>
      </c>
    </row>
    <row r="1151" spans="1:11" x14ac:dyDescent="0.25">
      <c r="A1151" t="str">
        <f t="shared" si="76"/>
        <v>414</v>
      </c>
      <c r="B1151" t="str">
        <f>"4"</f>
        <v>4</v>
      </c>
      <c r="C1151" t="s">
        <v>1612</v>
      </c>
      <c r="D1151" t="str">
        <f t="shared" si="74"/>
        <v>2</v>
      </c>
      <c r="E1151">
        <v>1250</v>
      </c>
      <c r="F1151">
        <v>1922</v>
      </c>
      <c r="G1151" t="s">
        <v>29</v>
      </c>
      <c r="H1151" t="s">
        <v>11</v>
      </c>
      <c r="I1151">
        <v>1</v>
      </c>
      <c r="J1151" t="s">
        <v>19</v>
      </c>
      <c r="K1151" t="s">
        <v>11</v>
      </c>
    </row>
    <row r="1152" spans="1:11" x14ac:dyDescent="0.25">
      <c r="A1152" t="str">
        <f t="shared" si="76"/>
        <v>414</v>
      </c>
      <c r="B1152" t="str">
        <f>"5"</f>
        <v>5</v>
      </c>
      <c r="C1152" t="s">
        <v>1613</v>
      </c>
      <c r="D1152" t="str">
        <f t="shared" si="74"/>
        <v>2</v>
      </c>
      <c r="E1152">
        <v>1160</v>
      </c>
      <c r="F1152">
        <v>1952</v>
      </c>
      <c r="G1152" t="s">
        <v>123</v>
      </c>
      <c r="H1152" t="s">
        <v>11</v>
      </c>
      <c r="I1152">
        <v>1</v>
      </c>
      <c r="J1152" t="s">
        <v>19</v>
      </c>
      <c r="K1152" t="s">
        <v>11</v>
      </c>
    </row>
    <row r="1153" spans="1:11" x14ac:dyDescent="0.25">
      <c r="A1153" t="str">
        <f t="shared" si="76"/>
        <v>414</v>
      </c>
      <c r="B1153" t="str">
        <f>"6"</f>
        <v>6</v>
      </c>
      <c r="C1153" t="s">
        <v>1614</v>
      </c>
      <c r="D1153" t="str">
        <f t="shared" si="74"/>
        <v>2</v>
      </c>
      <c r="E1153">
        <v>1548</v>
      </c>
      <c r="F1153">
        <v>1925</v>
      </c>
      <c r="G1153" t="s">
        <v>25</v>
      </c>
      <c r="H1153" t="s">
        <v>11</v>
      </c>
      <c r="I1153">
        <v>1</v>
      </c>
      <c r="J1153" t="s">
        <v>19</v>
      </c>
      <c r="K1153" t="s">
        <v>11</v>
      </c>
    </row>
    <row r="1154" spans="1:11" x14ac:dyDescent="0.25">
      <c r="A1154" t="str">
        <f t="shared" si="76"/>
        <v>414</v>
      </c>
      <c r="B1154" t="str">
        <f>"7"</f>
        <v>7</v>
      </c>
      <c r="C1154" t="s">
        <v>1615</v>
      </c>
      <c r="D1154" t="str">
        <f t="shared" si="74"/>
        <v>2</v>
      </c>
      <c r="E1154">
        <v>1856</v>
      </c>
      <c r="F1154">
        <v>1929</v>
      </c>
      <c r="G1154" t="s">
        <v>510</v>
      </c>
      <c r="H1154" t="s">
        <v>11</v>
      </c>
      <c r="I1154">
        <v>1</v>
      </c>
      <c r="J1154" t="s">
        <v>19</v>
      </c>
      <c r="K1154" t="s">
        <v>11</v>
      </c>
    </row>
    <row r="1155" spans="1:11" x14ac:dyDescent="0.25">
      <c r="A1155" t="str">
        <f t="shared" si="76"/>
        <v>414</v>
      </c>
      <c r="B1155" t="str">
        <f>"8"</f>
        <v>8</v>
      </c>
      <c r="C1155" t="s">
        <v>1616</v>
      </c>
      <c r="D1155" t="str">
        <f t="shared" si="74"/>
        <v>2</v>
      </c>
      <c r="E1155">
        <v>1514</v>
      </c>
      <c r="F1155">
        <v>1928</v>
      </c>
      <c r="G1155" t="s">
        <v>29</v>
      </c>
      <c r="H1155" t="s">
        <v>11</v>
      </c>
      <c r="I1155">
        <v>1</v>
      </c>
      <c r="J1155" t="s">
        <v>19</v>
      </c>
      <c r="K1155" t="s">
        <v>11</v>
      </c>
    </row>
    <row r="1156" spans="1:11" x14ac:dyDescent="0.25">
      <c r="A1156" t="str">
        <f t="shared" si="76"/>
        <v>414</v>
      </c>
      <c r="B1156" t="str">
        <f>"9"</f>
        <v>9</v>
      </c>
      <c r="C1156" t="s">
        <v>1617</v>
      </c>
      <c r="D1156" t="str">
        <f t="shared" si="74"/>
        <v>2</v>
      </c>
      <c r="E1156">
        <v>1262</v>
      </c>
      <c r="F1156">
        <v>1922</v>
      </c>
      <c r="G1156" t="s">
        <v>49</v>
      </c>
      <c r="H1156" t="s">
        <v>11</v>
      </c>
      <c r="I1156">
        <v>1</v>
      </c>
      <c r="J1156" t="s">
        <v>19</v>
      </c>
      <c r="K1156" t="s">
        <v>11</v>
      </c>
    </row>
    <row r="1157" spans="1:11" x14ac:dyDescent="0.25">
      <c r="A1157" t="str">
        <f t="shared" si="76"/>
        <v>414</v>
      </c>
      <c r="B1157" t="str">
        <f>"10"</f>
        <v>10</v>
      </c>
      <c r="C1157" t="s">
        <v>1618</v>
      </c>
      <c r="D1157" t="str">
        <f t="shared" si="74"/>
        <v>2</v>
      </c>
      <c r="E1157">
        <v>1261</v>
      </c>
      <c r="F1157">
        <v>1926</v>
      </c>
      <c r="G1157" t="s">
        <v>187</v>
      </c>
      <c r="H1157" t="s">
        <v>11</v>
      </c>
      <c r="I1157">
        <v>2</v>
      </c>
      <c r="J1157" t="s">
        <v>19</v>
      </c>
      <c r="K1157" t="s">
        <v>11</v>
      </c>
    </row>
    <row r="1158" spans="1:11" x14ac:dyDescent="0.25">
      <c r="A1158" t="str">
        <f t="shared" si="76"/>
        <v>414</v>
      </c>
      <c r="B1158" t="str">
        <f>"11"</f>
        <v>11</v>
      </c>
      <c r="C1158" t="s">
        <v>1619</v>
      </c>
      <c r="D1158" t="str">
        <f t="shared" si="74"/>
        <v>2</v>
      </c>
      <c r="E1158">
        <v>1446</v>
      </c>
      <c r="F1158">
        <v>1926</v>
      </c>
      <c r="G1158" t="s">
        <v>1620</v>
      </c>
      <c r="H1158" t="s">
        <v>11</v>
      </c>
      <c r="I1158">
        <v>1</v>
      </c>
      <c r="J1158" t="s">
        <v>19</v>
      </c>
      <c r="K1158" t="s">
        <v>11</v>
      </c>
    </row>
    <row r="1159" spans="1:11" x14ac:dyDescent="0.25">
      <c r="A1159" t="str">
        <f t="shared" si="76"/>
        <v>414</v>
      </c>
      <c r="B1159" t="str">
        <f>"12"</f>
        <v>12</v>
      </c>
      <c r="C1159" t="s">
        <v>1621</v>
      </c>
      <c r="D1159" t="str">
        <f t="shared" si="74"/>
        <v>2</v>
      </c>
      <c r="E1159">
        <v>1305</v>
      </c>
      <c r="F1159">
        <v>1951</v>
      </c>
      <c r="G1159" t="s">
        <v>64</v>
      </c>
      <c r="H1159" t="s">
        <v>11</v>
      </c>
      <c r="I1159">
        <v>1</v>
      </c>
      <c r="J1159" t="s">
        <v>19</v>
      </c>
      <c r="K1159" t="s">
        <v>11</v>
      </c>
    </row>
    <row r="1160" spans="1:11" x14ac:dyDescent="0.25">
      <c r="A1160" t="str">
        <f t="shared" si="76"/>
        <v>414</v>
      </c>
      <c r="B1160" t="str">
        <f>"13"</f>
        <v>13</v>
      </c>
      <c r="C1160" t="s">
        <v>1622</v>
      </c>
      <c r="D1160" t="str">
        <f t="shared" si="74"/>
        <v>2</v>
      </c>
      <c r="E1160">
        <v>760</v>
      </c>
      <c r="F1160">
        <v>1924</v>
      </c>
      <c r="G1160" t="s">
        <v>123</v>
      </c>
      <c r="H1160" t="s">
        <v>11</v>
      </c>
      <c r="I1160">
        <v>1</v>
      </c>
      <c r="J1160" t="s">
        <v>19</v>
      </c>
      <c r="K1160" t="s">
        <v>11</v>
      </c>
    </row>
    <row r="1161" spans="1:11" x14ac:dyDescent="0.25">
      <c r="A1161" t="str">
        <f t="shared" si="76"/>
        <v>414</v>
      </c>
      <c r="B1161" t="str">
        <f>"14"</f>
        <v>14</v>
      </c>
      <c r="C1161" t="s">
        <v>1623</v>
      </c>
      <c r="D1161" t="str">
        <f t="shared" si="74"/>
        <v>2</v>
      </c>
      <c r="E1161">
        <v>1015</v>
      </c>
      <c r="F1161">
        <v>1931</v>
      </c>
      <c r="G1161" t="s">
        <v>21</v>
      </c>
      <c r="H1161" t="s">
        <v>11</v>
      </c>
      <c r="I1161">
        <v>1</v>
      </c>
      <c r="J1161" t="s">
        <v>19</v>
      </c>
      <c r="K1161" t="s">
        <v>11</v>
      </c>
    </row>
    <row r="1162" spans="1:11" x14ac:dyDescent="0.25">
      <c r="A1162" t="str">
        <f t="shared" si="76"/>
        <v>414</v>
      </c>
      <c r="B1162" t="str">
        <f>"15"</f>
        <v>15</v>
      </c>
      <c r="C1162" t="s">
        <v>1624</v>
      </c>
      <c r="D1162" t="str">
        <f t="shared" si="74"/>
        <v>2</v>
      </c>
      <c r="E1162">
        <v>960</v>
      </c>
      <c r="F1162">
        <v>1917</v>
      </c>
      <c r="G1162" t="s">
        <v>21</v>
      </c>
      <c r="H1162" t="s">
        <v>11</v>
      </c>
      <c r="I1162">
        <v>1</v>
      </c>
      <c r="J1162" t="s">
        <v>19</v>
      </c>
      <c r="K1162" t="s">
        <v>11</v>
      </c>
    </row>
    <row r="1163" spans="1:11" x14ac:dyDescent="0.25">
      <c r="A1163" t="str">
        <f t="shared" si="76"/>
        <v>414</v>
      </c>
      <c r="B1163" t="str">
        <f>"16"</f>
        <v>16</v>
      </c>
      <c r="C1163" t="s">
        <v>1625</v>
      </c>
      <c r="D1163" t="str">
        <f t="shared" si="74"/>
        <v>2</v>
      </c>
      <c r="E1163">
        <v>1410</v>
      </c>
      <c r="F1163">
        <v>1927</v>
      </c>
      <c r="G1163" t="s">
        <v>49</v>
      </c>
      <c r="H1163" t="s">
        <v>11</v>
      </c>
      <c r="I1163">
        <v>1</v>
      </c>
      <c r="J1163" t="s">
        <v>19</v>
      </c>
      <c r="K1163" t="s">
        <v>11</v>
      </c>
    </row>
    <row r="1164" spans="1:11" x14ac:dyDescent="0.25">
      <c r="A1164" t="str">
        <f t="shared" si="76"/>
        <v>414</v>
      </c>
      <c r="B1164" t="str">
        <f>"17"</f>
        <v>17</v>
      </c>
      <c r="C1164" t="s">
        <v>1626</v>
      </c>
      <c r="D1164" t="str">
        <f t="shared" si="74"/>
        <v>2</v>
      </c>
      <c r="E1164">
        <v>1250</v>
      </c>
      <c r="F1164">
        <v>1927</v>
      </c>
      <c r="G1164" t="s">
        <v>29</v>
      </c>
      <c r="H1164" t="s">
        <v>11</v>
      </c>
      <c r="I1164">
        <v>1</v>
      </c>
      <c r="J1164" t="s">
        <v>19</v>
      </c>
      <c r="K1164" t="s">
        <v>11</v>
      </c>
    </row>
    <row r="1165" spans="1:11" x14ac:dyDescent="0.25">
      <c r="A1165" t="str">
        <f t="shared" si="76"/>
        <v>414</v>
      </c>
      <c r="B1165" t="str">
        <f>"18"</f>
        <v>18</v>
      </c>
      <c r="C1165" t="s">
        <v>1627</v>
      </c>
      <c r="D1165" t="str">
        <f t="shared" si="74"/>
        <v>2</v>
      </c>
      <c r="E1165">
        <v>1344</v>
      </c>
      <c r="F1165">
        <v>1926</v>
      </c>
      <c r="G1165" t="s">
        <v>58</v>
      </c>
      <c r="H1165" t="s">
        <v>11</v>
      </c>
      <c r="I1165">
        <v>1</v>
      </c>
      <c r="J1165" t="s">
        <v>19</v>
      </c>
      <c r="K1165" t="s">
        <v>11</v>
      </c>
    </row>
    <row r="1166" spans="1:11" x14ac:dyDescent="0.25">
      <c r="A1166" t="str">
        <f t="shared" si="76"/>
        <v>414</v>
      </c>
      <c r="B1166" t="str">
        <f>"19"</f>
        <v>19</v>
      </c>
      <c r="C1166" t="s">
        <v>1628</v>
      </c>
      <c r="D1166" t="str">
        <f t="shared" si="74"/>
        <v>2</v>
      </c>
      <c r="E1166">
        <v>1628</v>
      </c>
      <c r="F1166">
        <v>1930</v>
      </c>
      <c r="G1166" t="s">
        <v>49</v>
      </c>
      <c r="H1166" t="s">
        <v>11</v>
      </c>
      <c r="I1166">
        <v>1</v>
      </c>
      <c r="J1166" t="s">
        <v>19</v>
      </c>
      <c r="K1166" t="s">
        <v>11</v>
      </c>
    </row>
    <row r="1167" spans="1:11" x14ac:dyDescent="0.25">
      <c r="A1167" t="str">
        <f t="shared" si="76"/>
        <v>414</v>
      </c>
      <c r="B1167" t="str">
        <f>"20"</f>
        <v>20</v>
      </c>
      <c r="C1167" t="s">
        <v>1629</v>
      </c>
      <c r="D1167" t="str">
        <f t="shared" si="74"/>
        <v>2</v>
      </c>
      <c r="E1167">
        <v>2458</v>
      </c>
      <c r="F1167">
        <v>1926</v>
      </c>
      <c r="G1167" t="s">
        <v>49</v>
      </c>
      <c r="H1167" t="s">
        <v>11</v>
      </c>
      <c r="I1167">
        <v>1</v>
      </c>
      <c r="J1167" t="s">
        <v>19</v>
      </c>
      <c r="K1167" t="s">
        <v>11</v>
      </c>
    </row>
    <row r="1168" spans="1:11" x14ac:dyDescent="0.25">
      <c r="A1168" t="str">
        <f t="shared" si="76"/>
        <v>414</v>
      </c>
      <c r="B1168" t="str">
        <f>"21"</f>
        <v>21</v>
      </c>
      <c r="C1168" t="s">
        <v>1630</v>
      </c>
      <c r="D1168" t="str">
        <f t="shared" si="74"/>
        <v>2</v>
      </c>
      <c r="E1168">
        <v>2083</v>
      </c>
      <c r="F1168">
        <v>1925</v>
      </c>
      <c r="G1168" t="s">
        <v>49</v>
      </c>
      <c r="H1168" t="s">
        <v>11</v>
      </c>
      <c r="I1168">
        <v>1</v>
      </c>
      <c r="J1168" t="s">
        <v>19</v>
      </c>
      <c r="K1168" t="s">
        <v>11</v>
      </c>
    </row>
    <row r="1169" spans="1:11" x14ac:dyDescent="0.25">
      <c r="A1169" t="str">
        <f t="shared" si="76"/>
        <v>414</v>
      </c>
      <c r="B1169" t="str">
        <f>"22"</f>
        <v>22</v>
      </c>
      <c r="C1169" t="s">
        <v>1631</v>
      </c>
      <c r="D1169" t="str">
        <f t="shared" si="74"/>
        <v>2</v>
      </c>
      <c r="E1169">
        <v>1557</v>
      </c>
      <c r="F1169">
        <v>1930</v>
      </c>
      <c r="G1169" t="s">
        <v>49</v>
      </c>
      <c r="H1169" t="s">
        <v>11</v>
      </c>
      <c r="I1169">
        <v>1</v>
      </c>
      <c r="J1169" t="s">
        <v>19</v>
      </c>
      <c r="K1169" t="s">
        <v>11</v>
      </c>
    </row>
    <row r="1170" spans="1:11" x14ac:dyDescent="0.25">
      <c r="A1170" t="str">
        <f t="shared" si="76"/>
        <v>414</v>
      </c>
      <c r="B1170" t="str">
        <f>"23"</f>
        <v>23</v>
      </c>
      <c r="C1170" t="s">
        <v>1632</v>
      </c>
      <c r="D1170" t="str">
        <f t="shared" si="74"/>
        <v>2</v>
      </c>
      <c r="E1170">
        <v>1520</v>
      </c>
      <c r="F1170">
        <v>1923</v>
      </c>
      <c r="G1170" t="s">
        <v>29</v>
      </c>
      <c r="H1170" t="s">
        <v>11</v>
      </c>
      <c r="I1170">
        <v>1</v>
      </c>
      <c r="J1170" t="s">
        <v>19</v>
      </c>
      <c r="K1170" t="s">
        <v>11</v>
      </c>
    </row>
    <row r="1171" spans="1:11" x14ac:dyDescent="0.25">
      <c r="A1171" t="str">
        <f t="shared" si="76"/>
        <v>414</v>
      </c>
      <c r="B1171" t="str">
        <f>"24"</f>
        <v>24</v>
      </c>
      <c r="C1171" t="s">
        <v>1633</v>
      </c>
      <c r="D1171" t="str">
        <f t="shared" si="74"/>
        <v>2</v>
      </c>
      <c r="E1171">
        <v>1516</v>
      </c>
      <c r="F1171">
        <v>1955</v>
      </c>
      <c r="G1171" t="s">
        <v>21</v>
      </c>
      <c r="H1171" t="s">
        <v>11</v>
      </c>
      <c r="I1171">
        <v>1</v>
      </c>
      <c r="J1171" t="s">
        <v>19</v>
      </c>
      <c r="K1171" t="s">
        <v>11</v>
      </c>
    </row>
    <row r="1172" spans="1:11" x14ac:dyDescent="0.25">
      <c r="A1172" t="str">
        <f t="shared" si="76"/>
        <v>414</v>
      </c>
      <c r="B1172" t="str">
        <f>"25"</f>
        <v>25</v>
      </c>
      <c r="C1172" t="s">
        <v>1634</v>
      </c>
      <c r="D1172" t="str">
        <f t="shared" si="74"/>
        <v>2</v>
      </c>
      <c r="E1172">
        <v>1572</v>
      </c>
      <c r="F1172">
        <v>1946</v>
      </c>
      <c r="G1172" t="s">
        <v>21</v>
      </c>
      <c r="H1172" t="s">
        <v>11</v>
      </c>
      <c r="I1172">
        <v>1</v>
      </c>
      <c r="J1172" t="s">
        <v>19</v>
      </c>
      <c r="K1172" t="s">
        <v>11</v>
      </c>
    </row>
    <row r="1173" spans="1:11" x14ac:dyDescent="0.25">
      <c r="A1173" t="str">
        <f t="shared" si="76"/>
        <v>414</v>
      </c>
      <c r="B1173" t="str">
        <f>"26"</f>
        <v>26</v>
      </c>
      <c r="C1173" t="s">
        <v>1635</v>
      </c>
      <c r="D1173" t="str">
        <f t="shared" si="74"/>
        <v>2</v>
      </c>
      <c r="E1173">
        <v>1738</v>
      </c>
      <c r="F1173">
        <v>1930</v>
      </c>
      <c r="G1173" t="s">
        <v>29</v>
      </c>
      <c r="H1173" t="s">
        <v>11</v>
      </c>
      <c r="I1173">
        <v>1</v>
      </c>
      <c r="J1173" t="s">
        <v>19</v>
      </c>
      <c r="K1173" t="s">
        <v>11</v>
      </c>
    </row>
    <row r="1174" spans="1:11" x14ac:dyDescent="0.25">
      <c r="A1174" t="str">
        <f t="shared" si="76"/>
        <v>414</v>
      </c>
      <c r="B1174" t="str">
        <f>"27"</f>
        <v>27</v>
      </c>
      <c r="C1174" t="s">
        <v>1636</v>
      </c>
      <c r="D1174" t="str">
        <f t="shared" si="74"/>
        <v>2</v>
      </c>
      <c r="E1174">
        <v>1454</v>
      </c>
      <c r="F1174">
        <v>1934</v>
      </c>
      <c r="G1174" t="s">
        <v>29</v>
      </c>
      <c r="H1174">
        <v>35</v>
      </c>
      <c r="I1174">
        <v>1</v>
      </c>
      <c r="J1174" t="s">
        <v>19</v>
      </c>
      <c r="K1174" t="s">
        <v>11</v>
      </c>
    </row>
    <row r="1175" spans="1:11" x14ac:dyDescent="0.25">
      <c r="A1175" t="str">
        <f t="shared" si="76"/>
        <v>414</v>
      </c>
      <c r="B1175" t="str">
        <f>"28"</f>
        <v>28</v>
      </c>
      <c r="C1175" t="s">
        <v>1637</v>
      </c>
      <c r="D1175" t="str">
        <f t="shared" si="74"/>
        <v>2</v>
      </c>
      <c r="E1175">
        <v>2240</v>
      </c>
      <c r="F1175">
        <v>1919</v>
      </c>
      <c r="G1175" t="s">
        <v>49</v>
      </c>
      <c r="H1175" t="s">
        <v>11</v>
      </c>
      <c r="I1175">
        <v>1</v>
      </c>
      <c r="J1175" t="s">
        <v>19</v>
      </c>
      <c r="K1175" t="s">
        <v>11</v>
      </c>
    </row>
    <row r="1176" spans="1:11" x14ac:dyDescent="0.25">
      <c r="A1176" t="str">
        <f t="shared" si="76"/>
        <v>414</v>
      </c>
      <c r="B1176" t="str">
        <f>"29"</f>
        <v>29</v>
      </c>
      <c r="C1176" t="s">
        <v>1638</v>
      </c>
      <c r="D1176" t="str">
        <f t="shared" si="74"/>
        <v>2</v>
      </c>
      <c r="E1176">
        <v>1890</v>
      </c>
      <c r="F1176">
        <v>1919</v>
      </c>
      <c r="G1176" t="s">
        <v>25</v>
      </c>
      <c r="H1176" t="s">
        <v>11</v>
      </c>
      <c r="I1176">
        <v>1</v>
      </c>
      <c r="J1176" t="s">
        <v>19</v>
      </c>
      <c r="K1176" t="s">
        <v>11</v>
      </c>
    </row>
    <row r="1177" spans="1:11" x14ac:dyDescent="0.25">
      <c r="A1177" t="str">
        <f t="shared" si="76"/>
        <v>414</v>
      </c>
      <c r="B1177" t="str">
        <f>"30"</f>
        <v>30</v>
      </c>
      <c r="C1177" t="s">
        <v>1639</v>
      </c>
      <c r="D1177" t="str">
        <f t="shared" si="74"/>
        <v>2</v>
      </c>
      <c r="E1177">
        <v>1563</v>
      </c>
      <c r="F1177">
        <v>1919</v>
      </c>
      <c r="G1177" t="s">
        <v>29</v>
      </c>
      <c r="H1177" t="s">
        <v>11</v>
      </c>
      <c r="I1177">
        <v>1</v>
      </c>
      <c r="J1177" t="s">
        <v>19</v>
      </c>
      <c r="K1177" t="s">
        <v>11</v>
      </c>
    </row>
    <row r="1178" spans="1:11" x14ac:dyDescent="0.25">
      <c r="A1178" t="str">
        <f t="shared" si="76"/>
        <v>414</v>
      </c>
      <c r="B1178" t="str">
        <f>"31"</f>
        <v>31</v>
      </c>
      <c r="C1178" t="s">
        <v>1640</v>
      </c>
      <c r="D1178" t="str">
        <f t="shared" si="74"/>
        <v>2</v>
      </c>
      <c r="E1178">
        <v>1343</v>
      </c>
      <c r="F1178">
        <v>1919</v>
      </c>
      <c r="G1178" t="s">
        <v>25</v>
      </c>
      <c r="H1178" t="s">
        <v>11</v>
      </c>
      <c r="I1178">
        <v>1</v>
      </c>
      <c r="J1178" t="s">
        <v>19</v>
      </c>
      <c r="K1178" t="s">
        <v>11</v>
      </c>
    </row>
    <row r="1179" spans="1:11" x14ac:dyDescent="0.25">
      <c r="A1179" t="str">
        <f t="shared" si="76"/>
        <v>414</v>
      </c>
      <c r="B1179" t="str">
        <f>"32"</f>
        <v>32</v>
      </c>
      <c r="C1179" t="s">
        <v>1641</v>
      </c>
      <c r="D1179" t="str">
        <f t="shared" si="74"/>
        <v>2</v>
      </c>
      <c r="E1179">
        <v>1504</v>
      </c>
      <c r="F1179">
        <v>1919</v>
      </c>
      <c r="G1179" t="s">
        <v>29</v>
      </c>
      <c r="H1179" t="s">
        <v>11</v>
      </c>
      <c r="I1179">
        <v>1</v>
      </c>
      <c r="J1179" t="s">
        <v>19</v>
      </c>
      <c r="K1179" t="s">
        <v>11</v>
      </c>
    </row>
    <row r="1180" spans="1:11" x14ac:dyDescent="0.25">
      <c r="A1180" t="str">
        <f t="shared" si="76"/>
        <v>414</v>
      </c>
      <c r="B1180" t="str">
        <f>"33"</f>
        <v>33</v>
      </c>
      <c r="C1180" t="s">
        <v>1642</v>
      </c>
      <c r="D1180" t="str">
        <f t="shared" si="74"/>
        <v>2</v>
      </c>
      <c r="E1180">
        <v>2224</v>
      </c>
      <c r="F1180">
        <v>1840</v>
      </c>
      <c r="G1180" t="s">
        <v>207</v>
      </c>
      <c r="H1180" t="s">
        <v>11</v>
      </c>
      <c r="I1180">
        <v>2</v>
      </c>
      <c r="J1180" t="s">
        <v>19</v>
      </c>
      <c r="K1180" t="s">
        <v>11</v>
      </c>
    </row>
    <row r="1181" spans="1:11" x14ac:dyDescent="0.25">
      <c r="A1181" t="str">
        <f t="shared" si="76"/>
        <v>414</v>
      </c>
      <c r="B1181" t="str">
        <f>"34"</f>
        <v>34</v>
      </c>
      <c r="C1181" t="s">
        <v>1643</v>
      </c>
      <c r="D1181" t="str">
        <f t="shared" si="74"/>
        <v>2</v>
      </c>
      <c r="E1181">
        <v>1416</v>
      </c>
      <c r="F1181">
        <v>1815</v>
      </c>
      <c r="G1181" t="s">
        <v>49</v>
      </c>
      <c r="H1181" t="s">
        <v>11</v>
      </c>
      <c r="I1181">
        <v>1</v>
      </c>
      <c r="J1181" t="s">
        <v>19</v>
      </c>
      <c r="K1181" t="s">
        <v>11</v>
      </c>
    </row>
    <row r="1182" spans="1:11" x14ac:dyDescent="0.25">
      <c r="A1182" t="str">
        <f>"415"</f>
        <v>415</v>
      </c>
      <c r="B1182" t="str">
        <f>"1.01"</f>
        <v>1.01</v>
      </c>
      <c r="C1182" t="s">
        <v>1645</v>
      </c>
      <c r="D1182" t="str">
        <f t="shared" si="74"/>
        <v>2</v>
      </c>
      <c r="E1182">
        <v>2486</v>
      </c>
      <c r="F1182">
        <v>1960</v>
      </c>
      <c r="G1182" t="s">
        <v>80</v>
      </c>
      <c r="H1182" t="s">
        <v>11</v>
      </c>
      <c r="I1182">
        <v>1</v>
      </c>
      <c r="J1182" t="s">
        <v>19</v>
      </c>
      <c r="K1182" t="s">
        <v>11</v>
      </c>
    </row>
    <row r="1183" spans="1:11" x14ac:dyDescent="0.25">
      <c r="A1183" t="str">
        <f>"415"</f>
        <v>415</v>
      </c>
      <c r="B1183" t="str">
        <f>"1.02"</f>
        <v>1.02</v>
      </c>
      <c r="C1183" t="s">
        <v>1646</v>
      </c>
      <c r="D1183" t="str">
        <f t="shared" ref="D1183:D1246" si="77">"2"</f>
        <v>2</v>
      </c>
      <c r="E1183">
        <v>1524</v>
      </c>
      <c r="F1183">
        <v>1987</v>
      </c>
      <c r="G1183" t="s">
        <v>80</v>
      </c>
      <c r="H1183" t="s">
        <v>11</v>
      </c>
      <c r="I1183">
        <v>1</v>
      </c>
      <c r="J1183" t="s">
        <v>19</v>
      </c>
      <c r="K1183" t="s">
        <v>11</v>
      </c>
    </row>
    <row r="1184" spans="1:11" x14ac:dyDescent="0.25">
      <c r="A1184" t="str">
        <f>"415"</f>
        <v>415</v>
      </c>
      <c r="B1184" t="str">
        <f>"1.03"</f>
        <v>1.03</v>
      </c>
      <c r="C1184" t="s">
        <v>1647</v>
      </c>
      <c r="D1184" t="str">
        <f t="shared" si="77"/>
        <v>2</v>
      </c>
      <c r="E1184">
        <v>1876</v>
      </c>
      <c r="F1184">
        <v>1987</v>
      </c>
      <c r="G1184" t="s">
        <v>35</v>
      </c>
      <c r="H1184" t="s">
        <v>11</v>
      </c>
      <c r="I1184">
        <v>1</v>
      </c>
      <c r="J1184" t="s">
        <v>19</v>
      </c>
      <c r="K1184" t="s">
        <v>11</v>
      </c>
    </row>
    <row r="1185" spans="1:11" x14ac:dyDescent="0.25">
      <c r="A1185" t="str">
        <f>"415"</f>
        <v>415</v>
      </c>
      <c r="B1185" t="str">
        <f>"1.04"</f>
        <v>1.04</v>
      </c>
      <c r="C1185" t="s">
        <v>1648</v>
      </c>
      <c r="D1185" t="str">
        <f t="shared" si="77"/>
        <v>2</v>
      </c>
      <c r="E1185">
        <v>1967</v>
      </c>
      <c r="F1185">
        <v>1987</v>
      </c>
      <c r="G1185" t="s">
        <v>80</v>
      </c>
      <c r="H1185" t="s">
        <v>11</v>
      </c>
      <c r="I1185">
        <v>1</v>
      </c>
      <c r="J1185" t="s">
        <v>19</v>
      </c>
      <c r="K1185" t="s">
        <v>11</v>
      </c>
    </row>
    <row r="1186" spans="1:11" x14ac:dyDescent="0.25">
      <c r="A1186" t="str">
        <f>"415"</f>
        <v>415</v>
      </c>
      <c r="B1186" t="str">
        <f>"1.05"</f>
        <v>1.05</v>
      </c>
      <c r="C1186" t="s">
        <v>1649</v>
      </c>
      <c r="D1186" t="str">
        <f t="shared" si="77"/>
        <v>2</v>
      </c>
      <c r="E1186">
        <v>1756</v>
      </c>
      <c r="F1186">
        <v>1988</v>
      </c>
      <c r="G1186" t="s">
        <v>80</v>
      </c>
      <c r="H1186" t="s">
        <v>11</v>
      </c>
      <c r="I1186">
        <v>1</v>
      </c>
      <c r="J1186" t="s">
        <v>19</v>
      </c>
      <c r="K1186" t="s">
        <v>11</v>
      </c>
    </row>
    <row r="1187" spans="1:11" x14ac:dyDescent="0.25">
      <c r="A1187" t="str">
        <f t="shared" ref="A1187:A1197" si="78">"416"</f>
        <v>416</v>
      </c>
      <c r="B1187" t="str">
        <f>"3"</f>
        <v>3</v>
      </c>
      <c r="C1187" t="s">
        <v>1650</v>
      </c>
      <c r="D1187" t="str">
        <f t="shared" si="77"/>
        <v>2</v>
      </c>
      <c r="E1187">
        <v>1173</v>
      </c>
      <c r="F1187">
        <v>1950</v>
      </c>
      <c r="G1187" t="s">
        <v>21</v>
      </c>
      <c r="H1187" t="s">
        <v>11</v>
      </c>
      <c r="I1187">
        <v>1</v>
      </c>
      <c r="J1187" t="s">
        <v>19</v>
      </c>
      <c r="K1187" t="s">
        <v>11</v>
      </c>
    </row>
    <row r="1188" spans="1:11" x14ac:dyDescent="0.25">
      <c r="A1188" t="str">
        <f t="shared" si="78"/>
        <v>416</v>
      </c>
      <c r="B1188" t="str">
        <f>"4"</f>
        <v>4</v>
      </c>
      <c r="C1188" t="s">
        <v>1651</v>
      </c>
      <c r="D1188" t="str">
        <f t="shared" si="77"/>
        <v>2</v>
      </c>
      <c r="E1188">
        <v>1416</v>
      </c>
      <c r="F1188">
        <v>1928</v>
      </c>
      <c r="G1188" t="s">
        <v>29</v>
      </c>
      <c r="H1188" t="s">
        <v>11</v>
      </c>
      <c r="I1188">
        <v>1</v>
      </c>
      <c r="J1188" t="s">
        <v>19</v>
      </c>
      <c r="K1188" t="s">
        <v>11</v>
      </c>
    </row>
    <row r="1189" spans="1:11" x14ac:dyDescent="0.25">
      <c r="A1189" t="str">
        <f t="shared" si="78"/>
        <v>416</v>
      </c>
      <c r="B1189" t="str">
        <f>"5"</f>
        <v>5</v>
      </c>
      <c r="C1189" t="s">
        <v>1652</v>
      </c>
      <c r="D1189" t="str">
        <f t="shared" si="77"/>
        <v>2</v>
      </c>
      <c r="E1189">
        <v>1600</v>
      </c>
      <c r="F1189">
        <v>1928</v>
      </c>
      <c r="G1189" t="s">
        <v>29</v>
      </c>
      <c r="H1189" t="s">
        <v>11</v>
      </c>
      <c r="I1189">
        <v>1</v>
      </c>
      <c r="J1189" t="s">
        <v>19</v>
      </c>
      <c r="K1189" t="s">
        <v>11</v>
      </c>
    </row>
    <row r="1190" spans="1:11" x14ac:dyDescent="0.25">
      <c r="A1190" t="str">
        <f t="shared" si="78"/>
        <v>416</v>
      </c>
      <c r="B1190" t="str">
        <f>"6"</f>
        <v>6</v>
      </c>
      <c r="C1190" t="s">
        <v>1653</v>
      </c>
      <c r="D1190" t="str">
        <f t="shared" si="77"/>
        <v>2</v>
      </c>
      <c r="E1190">
        <v>1328</v>
      </c>
      <c r="F1190">
        <v>1929</v>
      </c>
      <c r="G1190" t="s">
        <v>29</v>
      </c>
      <c r="H1190" t="s">
        <v>11</v>
      </c>
      <c r="I1190">
        <v>1</v>
      </c>
      <c r="J1190" t="s">
        <v>19</v>
      </c>
      <c r="K1190" t="s">
        <v>11</v>
      </c>
    </row>
    <row r="1191" spans="1:11" x14ac:dyDescent="0.25">
      <c r="A1191" t="str">
        <f t="shared" si="78"/>
        <v>416</v>
      </c>
      <c r="B1191" t="str">
        <f>"7"</f>
        <v>7</v>
      </c>
      <c r="C1191" t="s">
        <v>1654</v>
      </c>
      <c r="D1191" t="str">
        <f t="shared" si="77"/>
        <v>2</v>
      </c>
      <c r="E1191">
        <v>1328</v>
      </c>
      <c r="F1191">
        <v>1928</v>
      </c>
      <c r="G1191" t="s">
        <v>29</v>
      </c>
      <c r="H1191" t="s">
        <v>11</v>
      </c>
      <c r="I1191">
        <v>1</v>
      </c>
      <c r="J1191" t="s">
        <v>19</v>
      </c>
      <c r="K1191" t="s">
        <v>11</v>
      </c>
    </row>
    <row r="1192" spans="1:11" x14ac:dyDescent="0.25">
      <c r="A1192" t="str">
        <f t="shared" si="78"/>
        <v>416</v>
      </c>
      <c r="B1192" t="str">
        <f>"8"</f>
        <v>8</v>
      </c>
      <c r="C1192" t="s">
        <v>1655</v>
      </c>
      <c r="D1192" t="str">
        <f t="shared" si="77"/>
        <v>2</v>
      </c>
      <c r="E1192">
        <v>2413</v>
      </c>
      <c r="F1192">
        <v>1964</v>
      </c>
      <c r="G1192" t="s">
        <v>1533</v>
      </c>
      <c r="H1192" t="s">
        <v>11</v>
      </c>
      <c r="I1192">
        <v>1</v>
      </c>
      <c r="J1192" t="s">
        <v>19</v>
      </c>
      <c r="K1192" t="s">
        <v>11</v>
      </c>
    </row>
    <row r="1193" spans="1:11" x14ac:dyDescent="0.25">
      <c r="A1193" t="str">
        <f t="shared" si="78"/>
        <v>416</v>
      </c>
      <c r="B1193" t="str">
        <f>"9"</f>
        <v>9</v>
      </c>
      <c r="C1193" t="s">
        <v>1656</v>
      </c>
      <c r="D1193" t="str">
        <f t="shared" si="77"/>
        <v>2</v>
      </c>
      <c r="E1193">
        <v>1325</v>
      </c>
      <c r="F1193">
        <v>1931</v>
      </c>
      <c r="G1193" t="s">
        <v>29</v>
      </c>
      <c r="H1193" t="s">
        <v>11</v>
      </c>
      <c r="I1193">
        <v>1</v>
      </c>
      <c r="J1193" t="s">
        <v>19</v>
      </c>
      <c r="K1193" t="s">
        <v>11</v>
      </c>
    </row>
    <row r="1194" spans="1:11" x14ac:dyDescent="0.25">
      <c r="A1194" t="str">
        <f t="shared" si="78"/>
        <v>416</v>
      </c>
      <c r="B1194" t="str">
        <f>"10"</f>
        <v>10</v>
      </c>
      <c r="C1194" t="s">
        <v>1657</v>
      </c>
      <c r="D1194" t="str">
        <f t="shared" si="77"/>
        <v>2</v>
      </c>
      <c r="E1194">
        <v>1602</v>
      </c>
      <c r="F1194">
        <v>1929</v>
      </c>
      <c r="G1194" t="s">
        <v>29</v>
      </c>
      <c r="H1194" t="s">
        <v>11</v>
      </c>
      <c r="I1194">
        <v>1</v>
      </c>
      <c r="J1194" t="s">
        <v>19</v>
      </c>
      <c r="K1194" t="s">
        <v>11</v>
      </c>
    </row>
    <row r="1195" spans="1:11" x14ac:dyDescent="0.25">
      <c r="A1195" t="str">
        <f t="shared" si="78"/>
        <v>416</v>
      </c>
      <c r="B1195" t="str">
        <f>"11"</f>
        <v>11</v>
      </c>
      <c r="C1195" t="s">
        <v>1658</v>
      </c>
      <c r="D1195" t="str">
        <f t="shared" si="77"/>
        <v>2</v>
      </c>
      <c r="E1195">
        <v>1821</v>
      </c>
      <c r="F1195">
        <v>1931</v>
      </c>
      <c r="G1195" t="s">
        <v>27</v>
      </c>
      <c r="H1195" t="s">
        <v>11</v>
      </c>
      <c r="I1195">
        <v>1</v>
      </c>
      <c r="J1195" t="s">
        <v>19</v>
      </c>
      <c r="K1195" t="s">
        <v>11</v>
      </c>
    </row>
    <row r="1196" spans="1:11" x14ac:dyDescent="0.25">
      <c r="A1196" t="str">
        <f t="shared" si="78"/>
        <v>416</v>
      </c>
      <c r="B1196" t="str">
        <f>"12"</f>
        <v>12</v>
      </c>
      <c r="C1196" t="s">
        <v>1659</v>
      </c>
      <c r="D1196" t="str">
        <f t="shared" si="77"/>
        <v>2</v>
      </c>
      <c r="E1196">
        <v>862</v>
      </c>
      <c r="F1196">
        <v>1930</v>
      </c>
      <c r="G1196" t="s">
        <v>123</v>
      </c>
      <c r="H1196" t="s">
        <v>11</v>
      </c>
      <c r="I1196">
        <v>1</v>
      </c>
      <c r="J1196" t="s">
        <v>19</v>
      </c>
      <c r="K1196" t="s">
        <v>11</v>
      </c>
    </row>
    <row r="1197" spans="1:11" x14ac:dyDescent="0.25">
      <c r="A1197" t="str">
        <f t="shared" si="78"/>
        <v>416</v>
      </c>
      <c r="B1197" t="str">
        <f>"13"</f>
        <v>13</v>
      </c>
      <c r="C1197" t="s">
        <v>1660</v>
      </c>
      <c r="D1197" t="str">
        <f t="shared" si="77"/>
        <v>2</v>
      </c>
      <c r="E1197">
        <v>1205</v>
      </c>
      <c r="F1197">
        <v>1931</v>
      </c>
      <c r="G1197" t="s">
        <v>123</v>
      </c>
      <c r="H1197" t="s">
        <v>11</v>
      </c>
      <c r="I1197">
        <v>1</v>
      </c>
      <c r="J1197" t="s">
        <v>19</v>
      </c>
      <c r="K1197" t="s">
        <v>11</v>
      </c>
    </row>
    <row r="1198" spans="1:11" x14ac:dyDescent="0.25">
      <c r="A1198" t="str">
        <f t="shared" ref="A1198:A1212" si="79">"417"</f>
        <v>417</v>
      </c>
      <c r="B1198" t="str">
        <f>"2"</f>
        <v>2</v>
      </c>
      <c r="C1198" t="s">
        <v>1663</v>
      </c>
      <c r="D1198" t="str">
        <f t="shared" si="77"/>
        <v>2</v>
      </c>
      <c r="E1198">
        <v>2034</v>
      </c>
      <c r="F1198">
        <v>1984</v>
      </c>
      <c r="G1198" t="s">
        <v>381</v>
      </c>
      <c r="H1198" t="s">
        <v>11</v>
      </c>
      <c r="I1198">
        <v>1</v>
      </c>
      <c r="J1198" t="s">
        <v>19</v>
      </c>
      <c r="K1198" t="s">
        <v>11</v>
      </c>
    </row>
    <row r="1199" spans="1:11" x14ac:dyDescent="0.25">
      <c r="A1199" t="str">
        <f t="shared" si="79"/>
        <v>417</v>
      </c>
      <c r="B1199" t="str">
        <f>"3"</f>
        <v>3</v>
      </c>
      <c r="C1199" t="s">
        <v>1664</v>
      </c>
      <c r="D1199" t="str">
        <f t="shared" si="77"/>
        <v>2</v>
      </c>
      <c r="E1199">
        <v>1344</v>
      </c>
      <c r="F1199">
        <v>1948</v>
      </c>
      <c r="G1199" t="s">
        <v>21</v>
      </c>
      <c r="H1199" t="s">
        <v>11</v>
      </c>
      <c r="I1199">
        <v>1</v>
      </c>
      <c r="J1199" t="s">
        <v>19</v>
      </c>
      <c r="K1199" t="s">
        <v>11</v>
      </c>
    </row>
    <row r="1200" spans="1:11" x14ac:dyDescent="0.25">
      <c r="A1200" t="str">
        <f t="shared" si="79"/>
        <v>417</v>
      </c>
      <c r="B1200" t="str">
        <f>"4"</f>
        <v>4</v>
      </c>
      <c r="C1200" t="s">
        <v>1665</v>
      </c>
      <c r="D1200" t="str">
        <f t="shared" si="77"/>
        <v>2</v>
      </c>
      <c r="E1200">
        <v>1333</v>
      </c>
      <c r="F1200">
        <v>1951</v>
      </c>
      <c r="G1200" t="s">
        <v>21</v>
      </c>
      <c r="H1200" t="s">
        <v>11</v>
      </c>
      <c r="I1200">
        <v>1</v>
      </c>
      <c r="J1200" t="s">
        <v>19</v>
      </c>
      <c r="K1200" t="s">
        <v>11</v>
      </c>
    </row>
    <row r="1201" spans="1:11" x14ac:dyDescent="0.25">
      <c r="A1201" t="str">
        <f t="shared" si="79"/>
        <v>417</v>
      </c>
      <c r="B1201" t="str">
        <f>"5"</f>
        <v>5</v>
      </c>
      <c r="C1201" t="s">
        <v>1666</v>
      </c>
      <c r="D1201" t="str">
        <f t="shared" si="77"/>
        <v>2</v>
      </c>
      <c r="E1201">
        <v>1661</v>
      </c>
      <c r="F1201">
        <v>1941</v>
      </c>
      <c r="G1201" t="s">
        <v>27</v>
      </c>
      <c r="H1201" t="s">
        <v>11</v>
      </c>
      <c r="I1201">
        <v>1</v>
      </c>
      <c r="J1201" t="s">
        <v>19</v>
      </c>
      <c r="K1201" t="s">
        <v>11</v>
      </c>
    </row>
    <row r="1202" spans="1:11" x14ac:dyDescent="0.25">
      <c r="A1202" t="str">
        <f t="shared" si="79"/>
        <v>417</v>
      </c>
      <c r="B1202" t="str">
        <f>"6"</f>
        <v>6</v>
      </c>
      <c r="C1202" t="s">
        <v>1667</v>
      </c>
      <c r="D1202" t="str">
        <f t="shared" si="77"/>
        <v>2</v>
      </c>
      <c r="E1202">
        <v>1631</v>
      </c>
      <c r="F1202">
        <v>1939</v>
      </c>
      <c r="G1202" t="s">
        <v>123</v>
      </c>
      <c r="H1202" t="s">
        <v>11</v>
      </c>
      <c r="I1202">
        <v>1</v>
      </c>
      <c r="J1202" t="s">
        <v>19</v>
      </c>
      <c r="K1202" t="s">
        <v>11</v>
      </c>
    </row>
    <row r="1203" spans="1:11" x14ac:dyDescent="0.25">
      <c r="A1203" t="str">
        <f t="shared" si="79"/>
        <v>417</v>
      </c>
      <c r="B1203" t="str">
        <f>"7"</f>
        <v>7</v>
      </c>
      <c r="C1203" t="s">
        <v>1668</v>
      </c>
      <c r="D1203" t="str">
        <f t="shared" si="77"/>
        <v>2</v>
      </c>
      <c r="E1203">
        <v>1326</v>
      </c>
      <c r="F1203">
        <v>1934</v>
      </c>
      <c r="G1203" t="s">
        <v>29</v>
      </c>
      <c r="H1203" t="s">
        <v>11</v>
      </c>
      <c r="I1203">
        <v>1</v>
      </c>
      <c r="J1203" t="s">
        <v>19</v>
      </c>
      <c r="K1203" t="s">
        <v>11</v>
      </c>
    </row>
    <row r="1204" spans="1:11" x14ac:dyDescent="0.25">
      <c r="A1204" t="str">
        <f t="shared" si="79"/>
        <v>417</v>
      </c>
      <c r="B1204" t="str">
        <f>"8"</f>
        <v>8</v>
      </c>
      <c r="C1204" t="s">
        <v>1669</v>
      </c>
      <c r="D1204" t="str">
        <f t="shared" si="77"/>
        <v>2</v>
      </c>
      <c r="E1204">
        <v>1344</v>
      </c>
      <c r="F1204">
        <v>1930</v>
      </c>
      <c r="G1204" t="s">
        <v>49</v>
      </c>
      <c r="H1204" t="s">
        <v>11</v>
      </c>
      <c r="I1204">
        <v>1</v>
      </c>
      <c r="J1204" t="s">
        <v>19</v>
      </c>
      <c r="K1204" t="s">
        <v>11</v>
      </c>
    </row>
    <row r="1205" spans="1:11" x14ac:dyDescent="0.25">
      <c r="A1205" t="str">
        <f t="shared" si="79"/>
        <v>417</v>
      </c>
      <c r="B1205" t="str">
        <f>"9"</f>
        <v>9</v>
      </c>
      <c r="C1205" t="s">
        <v>1670</v>
      </c>
      <c r="D1205" t="str">
        <f t="shared" si="77"/>
        <v>2</v>
      </c>
      <c r="E1205">
        <v>1352</v>
      </c>
      <c r="F1205">
        <v>1926</v>
      </c>
      <c r="G1205" t="s">
        <v>49</v>
      </c>
      <c r="H1205" t="s">
        <v>11</v>
      </c>
      <c r="I1205">
        <v>1</v>
      </c>
      <c r="J1205" t="s">
        <v>19</v>
      </c>
      <c r="K1205" t="s">
        <v>11</v>
      </c>
    </row>
    <row r="1206" spans="1:11" x14ac:dyDescent="0.25">
      <c r="A1206" t="str">
        <f t="shared" si="79"/>
        <v>417</v>
      </c>
      <c r="B1206" t="str">
        <f>"10"</f>
        <v>10</v>
      </c>
      <c r="C1206" t="s">
        <v>1671</v>
      </c>
      <c r="D1206" t="str">
        <f t="shared" si="77"/>
        <v>2</v>
      </c>
      <c r="E1206">
        <v>1332</v>
      </c>
      <c r="F1206">
        <v>1929</v>
      </c>
      <c r="G1206" t="s">
        <v>49</v>
      </c>
      <c r="H1206" t="s">
        <v>11</v>
      </c>
      <c r="I1206">
        <v>1</v>
      </c>
      <c r="J1206" t="s">
        <v>19</v>
      </c>
      <c r="K1206" t="s">
        <v>11</v>
      </c>
    </row>
    <row r="1207" spans="1:11" x14ac:dyDescent="0.25">
      <c r="A1207" t="str">
        <f t="shared" si="79"/>
        <v>417</v>
      </c>
      <c r="B1207" t="str">
        <f>"11"</f>
        <v>11</v>
      </c>
      <c r="C1207" t="s">
        <v>1672</v>
      </c>
      <c r="D1207" t="str">
        <f t="shared" si="77"/>
        <v>2</v>
      </c>
      <c r="E1207">
        <v>1716</v>
      </c>
      <c r="F1207">
        <v>1925</v>
      </c>
      <c r="G1207" t="s">
        <v>29</v>
      </c>
      <c r="H1207" t="s">
        <v>11</v>
      </c>
      <c r="I1207">
        <v>1</v>
      </c>
      <c r="J1207" t="s">
        <v>19</v>
      </c>
      <c r="K1207" t="s">
        <v>11</v>
      </c>
    </row>
    <row r="1208" spans="1:11" x14ac:dyDescent="0.25">
      <c r="A1208" t="str">
        <f t="shared" si="79"/>
        <v>417</v>
      </c>
      <c r="B1208" t="str">
        <f>"12"</f>
        <v>12</v>
      </c>
      <c r="C1208" t="s">
        <v>1673</v>
      </c>
      <c r="D1208" t="str">
        <f t="shared" si="77"/>
        <v>2</v>
      </c>
      <c r="E1208">
        <v>1420</v>
      </c>
      <c r="F1208">
        <v>1954</v>
      </c>
      <c r="G1208" t="s">
        <v>21</v>
      </c>
      <c r="H1208" t="s">
        <v>11</v>
      </c>
      <c r="I1208">
        <v>1</v>
      </c>
      <c r="J1208" t="s">
        <v>19</v>
      </c>
      <c r="K1208" t="s">
        <v>11</v>
      </c>
    </row>
    <row r="1209" spans="1:11" x14ac:dyDescent="0.25">
      <c r="A1209" t="str">
        <f t="shared" si="79"/>
        <v>417</v>
      </c>
      <c r="B1209" t="str">
        <f>"13"</f>
        <v>13</v>
      </c>
      <c r="C1209" t="s">
        <v>1674</v>
      </c>
      <c r="D1209" t="str">
        <f t="shared" si="77"/>
        <v>2</v>
      </c>
      <c r="E1209">
        <v>1444</v>
      </c>
      <c r="F1209">
        <v>1931</v>
      </c>
      <c r="G1209" t="s">
        <v>29</v>
      </c>
      <c r="H1209" t="s">
        <v>11</v>
      </c>
      <c r="I1209">
        <v>1</v>
      </c>
      <c r="J1209" t="s">
        <v>19</v>
      </c>
      <c r="K1209" t="s">
        <v>11</v>
      </c>
    </row>
    <row r="1210" spans="1:11" x14ac:dyDescent="0.25">
      <c r="A1210" t="str">
        <f t="shared" si="79"/>
        <v>417</v>
      </c>
      <c r="B1210" t="str">
        <f>"14"</f>
        <v>14</v>
      </c>
      <c r="C1210" t="s">
        <v>1675</v>
      </c>
      <c r="D1210" t="str">
        <f t="shared" si="77"/>
        <v>2</v>
      </c>
      <c r="E1210">
        <v>1139</v>
      </c>
      <c r="F1210">
        <v>1931</v>
      </c>
      <c r="G1210" t="s">
        <v>29</v>
      </c>
      <c r="H1210" t="s">
        <v>11</v>
      </c>
      <c r="I1210">
        <v>1</v>
      </c>
      <c r="J1210" t="s">
        <v>19</v>
      </c>
      <c r="K1210" t="s">
        <v>11</v>
      </c>
    </row>
    <row r="1211" spans="1:11" x14ac:dyDescent="0.25">
      <c r="A1211" t="str">
        <f t="shared" si="79"/>
        <v>417</v>
      </c>
      <c r="B1211" t="str">
        <f>"15"</f>
        <v>15</v>
      </c>
      <c r="C1211" t="s">
        <v>1676</v>
      </c>
      <c r="D1211" t="str">
        <f t="shared" si="77"/>
        <v>2</v>
      </c>
      <c r="E1211">
        <v>1814</v>
      </c>
      <c r="F1211">
        <v>1956</v>
      </c>
      <c r="G1211" t="s">
        <v>29</v>
      </c>
      <c r="H1211" t="s">
        <v>11</v>
      </c>
      <c r="I1211">
        <v>1</v>
      </c>
      <c r="J1211" t="s">
        <v>19</v>
      </c>
      <c r="K1211" t="s">
        <v>11</v>
      </c>
    </row>
    <row r="1212" spans="1:11" x14ac:dyDescent="0.25">
      <c r="A1212" t="str">
        <f t="shared" si="79"/>
        <v>417</v>
      </c>
      <c r="B1212" t="str">
        <f>"16"</f>
        <v>16</v>
      </c>
      <c r="C1212" t="s">
        <v>1662</v>
      </c>
      <c r="D1212" t="str">
        <f t="shared" si="77"/>
        <v>2</v>
      </c>
      <c r="E1212">
        <v>1596</v>
      </c>
      <c r="F1212">
        <v>1930</v>
      </c>
      <c r="G1212" t="s">
        <v>29</v>
      </c>
      <c r="H1212" t="s">
        <v>11</v>
      </c>
      <c r="I1212">
        <v>1</v>
      </c>
      <c r="J1212" t="s">
        <v>19</v>
      </c>
      <c r="K1212" t="s">
        <v>11</v>
      </c>
    </row>
    <row r="1213" spans="1:11" x14ac:dyDescent="0.25">
      <c r="A1213" t="str">
        <f t="shared" ref="A1213:A1232" si="80">"418"</f>
        <v>418</v>
      </c>
      <c r="B1213" t="str">
        <f>"1"</f>
        <v>1</v>
      </c>
      <c r="C1213" t="s">
        <v>1677</v>
      </c>
      <c r="D1213" t="str">
        <f t="shared" si="77"/>
        <v>2</v>
      </c>
      <c r="E1213">
        <v>1421</v>
      </c>
      <c r="F1213">
        <v>1930</v>
      </c>
      <c r="G1213" t="s">
        <v>25</v>
      </c>
      <c r="H1213" t="s">
        <v>11</v>
      </c>
      <c r="I1213">
        <v>1</v>
      </c>
      <c r="J1213" t="s">
        <v>19</v>
      </c>
      <c r="K1213" t="s">
        <v>11</v>
      </c>
    </row>
    <row r="1214" spans="1:11" x14ac:dyDescent="0.25">
      <c r="A1214" t="str">
        <f t="shared" si="80"/>
        <v>418</v>
      </c>
      <c r="B1214" t="str">
        <f>"2"</f>
        <v>2</v>
      </c>
      <c r="C1214" t="s">
        <v>1678</v>
      </c>
      <c r="D1214" t="str">
        <f t="shared" si="77"/>
        <v>2</v>
      </c>
      <c r="E1214">
        <v>1948</v>
      </c>
      <c r="F1214">
        <v>1930</v>
      </c>
      <c r="G1214" t="s">
        <v>29</v>
      </c>
      <c r="H1214" t="s">
        <v>11</v>
      </c>
      <c r="I1214">
        <v>1</v>
      </c>
      <c r="J1214" t="s">
        <v>19</v>
      </c>
      <c r="K1214" t="s">
        <v>11</v>
      </c>
    </row>
    <row r="1215" spans="1:11" x14ac:dyDescent="0.25">
      <c r="A1215" t="str">
        <f t="shared" si="80"/>
        <v>418</v>
      </c>
      <c r="B1215" t="str">
        <f>"3"</f>
        <v>3</v>
      </c>
      <c r="C1215" t="s">
        <v>1679</v>
      </c>
      <c r="D1215" t="str">
        <f t="shared" si="77"/>
        <v>2</v>
      </c>
      <c r="E1215">
        <v>1393</v>
      </c>
      <c r="F1215">
        <v>1942</v>
      </c>
      <c r="G1215" t="s">
        <v>29</v>
      </c>
      <c r="H1215" t="s">
        <v>11</v>
      </c>
      <c r="I1215">
        <v>1</v>
      </c>
      <c r="J1215" t="s">
        <v>19</v>
      </c>
      <c r="K1215" t="s">
        <v>11</v>
      </c>
    </row>
    <row r="1216" spans="1:11" x14ac:dyDescent="0.25">
      <c r="A1216" t="str">
        <f t="shared" si="80"/>
        <v>418</v>
      </c>
      <c r="B1216" t="str">
        <f>"4"</f>
        <v>4</v>
      </c>
      <c r="C1216" t="s">
        <v>1680</v>
      </c>
      <c r="D1216" t="str">
        <f t="shared" si="77"/>
        <v>2</v>
      </c>
      <c r="E1216">
        <v>1277</v>
      </c>
      <c r="F1216">
        <v>1928</v>
      </c>
      <c r="G1216" t="s">
        <v>29</v>
      </c>
      <c r="H1216" t="s">
        <v>11</v>
      </c>
      <c r="I1216">
        <v>1</v>
      </c>
      <c r="J1216" t="s">
        <v>19</v>
      </c>
      <c r="K1216" t="s">
        <v>11</v>
      </c>
    </row>
    <row r="1217" spans="1:11" x14ac:dyDescent="0.25">
      <c r="A1217" t="str">
        <f t="shared" si="80"/>
        <v>418</v>
      </c>
      <c r="B1217" t="str">
        <f>"5"</f>
        <v>5</v>
      </c>
      <c r="C1217" t="s">
        <v>1681</v>
      </c>
      <c r="D1217" t="str">
        <f t="shared" si="77"/>
        <v>2</v>
      </c>
      <c r="E1217">
        <v>1194</v>
      </c>
      <c r="F1217">
        <v>1927</v>
      </c>
      <c r="G1217" t="s">
        <v>49</v>
      </c>
      <c r="H1217" t="s">
        <v>11</v>
      </c>
      <c r="I1217">
        <v>1</v>
      </c>
      <c r="J1217" t="s">
        <v>19</v>
      </c>
      <c r="K1217" t="s">
        <v>11</v>
      </c>
    </row>
    <row r="1218" spans="1:11" x14ac:dyDescent="0.25">
      <c r="A1218" t="str">
        <f t="shared" si="80"/>
        <v>418</v>
      </c>
      <c r="B1218" t="str">
        <f>"6"</f>
        <v>6</v>
      </c>
      <c r="C1218" t="s">
        <v>1682</v>
      </c>
      <c r="D1218" t="str">
        <f t="shared" si="77"/>
        <v>2</v>
      </c>
      <c r="E1218">
        <v>1267</v>
      </c>
      <c r="F1218">
        <v>1927</v>
      </c>
      <c r="G1218" t="s">
        <v>29</v>
      </c>
      <c r="H1218" t="s">
        <v>11</v>
      </c>
      <c r="I1218">
        <v>1</v>
      </c>
      <c r="J1218" t="s">
        <v>19</v>
      </c>
      <c r="K1218" t="s">
        <v>11</v>
      </c>
    </row>
    <row r="1219" spans="1:11" x14ac:dyDescent="0.25">
      <c r="A1219" t="str">
        <f t="shared" si="80"/>
        <v>418</v>
      </c>
      <c r="B1219" t="str">
        <f>"7"</f>
        <v>7</v>
      </c>
      <c r="C1219" t="s">
        <v>1683</v>
      </c>
      <c r="D1219" t="str">
        <f t="shared" si="77"/>
        <v>2</v>
      </c>
      <c r="E1219">
        <v>1337</v>
      </c>
      <c r="F1219">
        <v>1930</v>
      </c>
      <c r="G1219" t="s">
        <v>123</v>
      </c>
      <c r="H1219" t="s">
        <v>11</v>
      </c>
      <c r="I1219">
        <v>1</v>
      </c>
      <c r="J1219" t="s">
        <v>19</v>
      </c>
      <c r="K1219" t="s">
        <v>11</v>
      </c>
    </row>
    <row r="1220" spans="1:11" x14ac:dyDescent="0.25">
      <c r="A1220" t="str">
        <f t="shared" si="80"/>
        <v>418</v>
      </c>
      <c r="B1220" t="str">
        <f>"8"</f>
        <v>8</v>
      </c>
      <c r="C1220" t="s">
        <v>1684</v>
      </c>
      <c r="D1220" t="str">
        <f t="shared" si="77"/>
        <v>2</v>
      </c>
      <c r="E1220">
        <v>1320</v>
      </c>
      <c r="F1220">
        <v>1927</v>
      </c>
      <c r="G1220" t="s">
        <v>29</v>
      </c>
      <c r="H1220" t="s">
        <v>11</v>
      </c>
      <c r="I1220">
        <v>1</v>
      </c>
      <c r="J1220" t="s">
        <v>19</v>
      </c>
      <c r="K1220" t="s">
        <v>11</v>
      </c>
    </row>
    <row r="1221" spans="1:11" x14ac:dyDescent="0.25">
      <c r="A1221" t="str">
        <f t="shared" si="80"/>
        <v>418</v>
      </c>
      <c r="B1221" t="str">
        <f>"9"</f>
        <v>9</v>
      </c>
      <c r="C1221" t="s">
        <v>1685</v>
      </c>
      <c r="D1221" t="str">
        <f t="shared" si="77"/>
        <v>2</v>
      </c>
      <c r="E1221">
        <v>1272</v>
      </c>
      <c r="F1221">
        <v>1930</v>
      </c>
      <c r="G1221" t="s">
        <v>29</v>
      </c>
      <c r="H1221" t="s">
        <v>11</v>
      </c>
      <c r="I1221">
        <v>1</v>
      </c>
      <c r="J1221" t="s">
        <v>19</v>
      </c>
      <c r="K1221" t="s">
        <v>11</v>
      </c>
    </row>
    <row r="1222" spans="1:11" x14ac:dyDescent="0.25">
      <c r="A1222" t="str">
        <f t="shared" si="80"/>
        <v>418</v>
      </c>
      <c r="B1222" t="str">
        <f>"10"</f>
        <v>10</v>
      </c>
      <c r="C1222" t="s">
        <v>1686</v>
      </c>
      <c r="D1222" t="str">
        <f t="shared" si="77"/>
        <v>2</v>
      </c>
      <c r="E1222">
        <v>1256</v>
      </c>
      <c r="F1222">
        <v>1928</v>
      </c>
      <c r="G1222" t="s">
        <v>29</v>
      </c>
      <c r="H1222" t="s">
        <v>11</v>
      </c>
      <c r="I1222">
        <v>1</v>
      </c>
      <c r="J1222" t="s">
        <v>19</v>
      </c>
      <c r="K1222" t="s">
        <v>11</v>
      </c>
    </row>
    <row r="1223" spans="1:11" x14ac:dyDescent="0.25">
      <c r="A1223" t="str">
        <f t="shared" si="80"/>
        <v>418</v>
      </c>
      <c r="B1223" t="str">
        <f>"11"</f>
        <v>11</v>
      </c>
      <c r="C1223" t="s">
        <v>1687</v>
      </c>
      <c r="D1223" t="str">
        <f t="shared" si="77"/>
        <v>2</v>
      </c>
      <c r="E1223">
        <v>1232</v>
      </c>
      <c r="F1223">
        <v>1920</v>
      </c>
      <c r="G1223" t="s">
        <v>29</v>
      </c>
      <c r="H1223" t="s">
        <v>11</v>
      </c>
      <c r="I1223">
        <v>1</v>
      </c>
      <c r="J1223" t="s">
        <v>19</v>
      </c>
      <c r="K1223" t="s">
        <v>11</v>
      </c>
    </row>
    <row r="1224" spans="1:11" x14ac:dyDescent="0.25">
      <c r="A1224" t="str">
        <f t="shared" si="80"/>
        <v>418</v>
      </c>
      <c r="B1224" t="str">
        <f>"13"</f>
        <v>13</v>
      </c>
      <c r="C1224" t="s">
        <v>1690</v>
      </c>
      <c r="D1224" t="str">
        <f t="shared" si="77"/>
        <v>2</v>
      </c>
      <c r="E1224">
        <v>1586</v>
      </c>
      <c r="F1224">
        <v>1940</v>
      </c>
      <c r="G1224" t="s">
        <v>123</v>
      </c>
      <c r="H1224" t="s">
        <v>11</v>
      </c>
      <c r="I1224">
        <v>1</v>
      </c>
      <c r="J1224" t="s">
        <v>19</v>
      </c>
      <c r="K1224" t="s">
        <v>11</v>
      </c>
    </row>
    <row r="1225" spans="1:11" x14ac:dyDescent="0.25">
      <c r="A1225" t="str">
        <f t="shared" si="80"/>
        <v>418</v>
      </c>
      <c r="B1225" t="str">
        <f>"14"</f>
        <v>14</v>
      </c>
      <c r="C1225" t="s">
        <v>1691</v>
      </c>
      <c r="D1225" t="str">
        <f t="shared" si="77"/>
        <v>2</v>
      </c>
      <c r="E1225">
        <v>1663</v>
      </c>
      <c r="F1225">
        <v>1940</v>
      </c>
      <c r="G1225" t="s">
        <v>123</v>
      </c>
      <c r="H1225" t="s">
        <v>11</v>
      </c>
      <c r="I1225">
        <v>1</v>
      </c>
      <c r="J1225" t="s">
        <v>19</v>
      </c>
      <c r="K1225" t="s">
        <v>11</v>
      </c>
    </row>
    <row r="1226" spans="1:11" x14ac:dyDescent="0.25">
      <c r="A1226" t="str">
        <f t="shared" si="80"/>
        <v>418</v>
      </c>
      <c r="B1226" t="str">
        <f>"15"</f>
        <v>15</v>
      </c>
      <c r="C1226" t="s">
        <v>1692</v>
      </c>
      <c r="D1226" t="str">
        <f t="shared" si="77"/>
        <v>2</v>
      </c>
      <c r="E1226">
        <v>1586</v>
      </c>
      <c r="F1226">
        <v>1938</v>
      </c>
      <c r="G1226" t="s">
        <v>123</v>
      </c>
      <c r="H1226" t="s">
        <v>11</v>
      </c>
      <c r="I1226">
        <v>1</v>
      </c>
      <c r="J1226" t="s">
        <v>19</v>
      </c>
      <c r="K1226" t="s">
        <v>11</v>
      </c>
    </row>
    <row r="1227" spans="1:11" x14ac:dyDescent="0.25">
      <c r="A1227" t="str">
        <f t="shared" si="80"/>
        <v>418</v>
      </c>
      <c r="B1227" t="str">
        <f>"16"</f>
        <v>16</v>
      </c>
      <c r="C1227" t="s">
        <v>1693</v>
      </c>
      <c r="D1227" t="str">
        <f t="shared" si="77"/>
        <v>2</v>
      </c>
      <c r="E1227">
        <v>1305</v>
      </c>
      <c r="F1227">
        <v>1920</v>
      </c>
      <c r="G1227" t="s">
        <v>123</v>
      </c>
      <c r="H1227" t="s">
        <v>11</v>
      </c>
      <c r="I1227">
        <v>1</v>
      </c>
      <c r="J1227" t="s">
        <v>19</v>
      </c>
      <c r="K1227" t="s">
        <v>11</v>
      </c>
    </row>
    <row r="1228" spans="1:11" x14ac:dyDescent="0.25">
      <c r="A1228" t="str">
        <f t="shared" si="80"/>
        <v>418</v>
      </c>
      <c r="B1228" t="str">
        <f>"17"</f>
        <v>17</v>
      </c>
      <c r="C1228" t="s">
        <v>1694</v>
      </c>
      <c r="D1228" t="str">
        <f t="shared" si="77"/>
        <v>2</v>
      </c>
      <c r="E1228">
        <v>1586</v>
      </c>
      <c r="F1228">
        <v>1920</v>
      </c>
      <c r="G1228" t="s">
        <v>424</v>
      </c>
      <c r="H1228" t="s">
        <v>11</v>
      </c>
      <c r="I1228">
        <v>1</v>
      </c>
      <c r="J1228" t="s">
        <v>19</v>
      </c>
      <c r="K1228" t="s">
        <v>11</v>
      </c>
    </row>
    <row r="1229" spans="1:11" x14ac:dyDescent="0.25">
      <c r="A1229" t="str">
        <f t="shared" si="80"/>
        <v>418</v>
      </c>
      <c r="B1229" t="str">
        <f>"18"</f>
        <v>18</v>
      </c>
      <c r="C1229" t="s">
        <v>1695</v>
      </c>
      <c r="D1229" t="str">
        <f t="shared" si="77"/>
        <v>2</v>
      </c>
      <c r="E1229">
        <v>2139</v>
      </c>
      <c r="F1229">
        <v>1954</v>
      </c>
      <c r="G1229" t="s">
        <v>1541</v>
      </c>
      <c r="H1229" t="s">
        <v>11</v>
      </c>
      <c r="I1229">
        <v>1</v>
      </c>
      <c r="J1229" t="s">
        <v>19</v>
      </c>
      <c r="K1229" t="s">
        <v>11</v>
      </c>
    </row>
    <row r="1230" spans="1:11" x14ac:dyDescent="0.25">
      <c r="A1230" t="str">
        <f t="shared" si="80"/>
        <v>418</v>
      </c>
      <c r="B1230" t="str">
        <f>"20"</f>
        <v>20</v>
      </c>
      <c r="C1230" t="s">
        <v>1696</v>
      </c>
      <c r="D1230" t="str">
        <f t="shared" si="77"/>
        <v>2</v>
      </c>
      <c r="E1230">
        <v>888</v>
      </c>
      <c r="F1230">
        <v>1929</v>
      </c>
      <c r="G1230" t="s">
        <v>21</v>
      </c>
      <c r="H1230" t="s">
        <v>11</v>
      </c>
      <c r="I1230">
        <v>1</v>
      </c>
      <c r="J1230" t="s">
        <v>19</v>
      </c>
      <c r="K1230" t="s">
        <v>11</v>
      </c>
    </row>
    <row r="1231" spans="1:11" x14ac:dyDescent="0.25">
      <c r="A1231" t="str">
        <f t="shared" si="80"/>
        <v>418</v>
      </c>
      <c r="B1231" t="str">
        <f>"21"</f>
        <v>21</v>
      </c>
      <c r="C1231" t="s">
        <v>1697</v>
      </c>
      <c r="D1231" t="str">
        <f t="shared" si="77"/>
        <v>2</v>
      </c>
      <c r="E1231">
        <v>1879</v>
      </c>
      <c r="F1231">
        <v>1900</v>
      </c>
      <c r="G1231" t="s">
        <v>49</v>
      </c>
      <c r="H1231" t="s">
        <v>11</v>
      </c>
      <c r="I1231">
        <v>1</v>
      </c>
      <c r="J1231" t="s">
        <v>19</v>
      </c>
      <c r="K1231" t="s">
        <v>11</v>
      </c>
    </row>
    <row r="1232" spans="1:11" x14ac:dyDescent="0.25">
      <c r="A1232" t="str">
        <f t="shared" si="80"/>
        <v>418</v>
      </c>
      <c r="B1232" t="str">
        <f>"22"</f>
        <v>22</v>
      </c>
      <c r="C1232" t="s">
        <v>1698</v>
      </c>
      <c r="D1232" t="str">
        <f t="shared" si="77"/>
        <v>2</v>
      </c>
      <c r="E1232">
        <v>1185</v>
      </c>
      <c r="F1232">
        <v>1925</v>
      </c>
      <c r="G1232" t="s">
        <v>29</v>
      </c>
      <c r="H1232" t="s">
        <v>11</v>
      </c>
      <c r="I1232">
        <v>1</v>
      </c>
      <c r="J1232" t="s">
        <v>19</v>
      </c>
      <c r="K1232" t="s">
        <v>11</v>
      </c>
    </row>
    <row r="1233" spans="1:11" x14ac:dyDescent="0.25">
      <c r="A1233" t="str">
        <f t="shared" ref="A1233:A1247" si="81">"419"</f>
        <v>419</v>
      </c>
      <c r="B1233" t="str">
        <f>"1"</f>
        <v>1</v>
      </c>
      <c r="C1233" t="s">
        <v>1699</v>
      </c>
      <c r="D1233" t="str">
        <f t="shared" si="77"/>
        <v>2</v>
      </c>
      <c r="E1233">
        <v>2228</v>
      </c>
      <c r="F1233">
        <v>1930</v>
      </c>
      <c r="G1233" t="s">
        <v>1700</v>
      </c>
      <c r="H1233" t="s">
        <v>11</v>
      </c>
      <c r="I1233">
        <v>2</v>
      </c>
      <c r="J1233" t="s">
        <v>19</v>
      </c>
      <c r="K1233" t="s">
        <v>11</v>
      </c>
    </row>
    <row r="1234" spans="1:11" x14ac:dyDescent="0.25">
      <c r="A1234" t="str">
        <f t="shared" si="81"/>
        <v>419</v>
      </c>
      <c r="B1234" t="str">
        <f>"2"</f>
        <v>2</v>
      </c>
      <c r="C1234" t="s">
        <v>1701</v>
      </c>
      <c r="D1234" t="str">
        <f t="shared" si="77"/>
        <v>2</v>
      </c>
      <c r="E1234">
        <v>2420</v>
      </c>
      <c r="F1234">
        <v>1930</v>
      </c>
      <c r="G1234" t="s">
        <v>29</v>
      </c>
      <c r="H1234" t="s">
        <v>11</v>
      </c>
      <c r="I1234">
        <v>1</v>
      </c>
      <c r="J1234" t="s">
        <v>19</v>
      </c>
      <c r="K1234" t="s">
        <v>11</v>
      </c>
    </row>
    <row r="1235" spans="1:11" x14ac:dyDescent="0.25">
      <c r="A1235" t="str">
        <f t="shared" si="81"/>
        <v>419</v>
      </c>
      <c r="B1235" t="str">
        <f>"3"</f>
        <v>3</v>
      </c>
      <c r="C1235" t="s">
        <v>1702</v>
      </c>
      <c r="D1235" t="str">
        <f t="shared" si="77"/>
        <v>2</v>
      </c>
      <c r="E1235">
        <v>1801</v>
      </c>
      <c r="F1235">
        <v>1930</v>
      </c>
      <c r="G1235" t="s">
        <v>29</v>
      </c>
      <c r="H1235" t="s">
        <v>11</v>
      </c>
      <c r="I1235">
        <v>1</v>
      </c>
      <c r="J1235" t="s">
        <v>19</v>
      </c>
      <c r="K1235" t="s">
        <v>11</v>
      </c>
    </row>
    <row r="1236" spans="1:11" x14ac:dyDescent="0.25">
      <c r="A1236" t="str">
        <f t="shared" si="81"/>
        <v>419</v>
      </c>
      <c r="B1236" t="str">
        <f>"4"</f>
        <v>4</v>
      </c>
      <c r="C1236" t="s">
        <v>1703</v>
      </c>
      <c r="D1236" t="str">
        <f t="shared" si="77"/>
        <v>2</v>
      </c>
      <c r="E1236">
        <v>2640</v>
      </c>
      <c r="F1236">
        <v>1925</v>
      </c>
      <c r="G1236" t="s">
        <v>207</v>
      </c>
      <c r="H1236" t="s">
        <v>11</v>
      </c>
      <c r="I1236">
        <v>2</v>
      </c>
      <c r="J1236" t="s">
        <v>19</v>
      </c>
      <c r="K1236" t="s">
        <v>11</v>
      </c>
    </row>
    <row r="1237" spans="1:11" x14ac:dyDescent="0.25">
      <c r="A1237" t="str">
        <f t="shared" si="81"/>
        <v>419</v>
      </c>
      <c r="B1237" t="str">
        <f>"5"</f>
        <v>5</v>
      </c>
      <c r="C1237" t="s">
        <v>1704</v>
      </c>
      <c r="D1237" t="str">
        <f t="shared" si="77"/>
        <v>2</v>
      </c>
      <c r="E1237">
        <v>2702</v>
      </c>
      <c r="F1237">
        <v>1925</v>
      </c>
      <c r="G1237" t="s">
        <v>119</v>
      </c>
      <c r="H1237" t="s">
        <v>11</v>
      </c>
      <c r="I1237">
        <v>2</v>
      </c>
      <c r="J1237" t="s">
        <v>19</v>
      </c>
      <c r="K1237" t="s">
        <v>11</v>
      </c>
    </row>
    <row r="1238" spans="1:11" x14ac:dyDescent="0.25">
      <c r="A1238" t="str">
        <f t="shared" si="81"/>
        <v>419</v>
      </c>
      <c r="B1238" t="str">
        <f>"5.01"</f>
        <v>5.01</v>
      </c>
      <c r="C1238" t="s">
        <v>1705</v>
      </c>
      <c r="D1238" t="str">
        <f t="shared" si="77"/>
        <v>2</v>
      </c>
      <c r="E1238">
        <v>2006</v>
      </c>
      <c r="F1238">
        <v>1979</v>
      </c>
      <c r="G1238" t="s">
        <v>37</v>
      </c>
      <c r="H1238" t="s">
        <v>11</v>
      </c>
      <c r="I1238">
        <v>1</v>
      </c>
      <c r="J1238" t="s">
        <v>19</v>
      </c>
      <c r="K1238" t="s">
        <v>11</v>
      </c>
    </row>
    <row r="1239" spans="1:11" x14ac:dyDescent="0.25">
      <c r="A1239" t="str">
        <f t="shared" si="81"/>
        <v>419</v>
      </c>
      <c r="B1239" t="str">
        <f>"6"</f>
        <v>6</v>
      </c>
      <c r="C1239" t="s">
        <v>1706</v>
      </c>
      <c r="D1239" t="str">
        <f t="shared" si="77"/>
        <v>2</v>
      </c>
      <c r="E1239">
        <v>2473</v>
      </c>
      <c r="F1239">
        <v>1958</v>
      </c>
      <c r="G1239" t="s">
        <v>27</v>
      </c>
      <c r="H1239" t="s">
        <v>11</v>
      </c>
      <c r="I1239">
        <v>1</v>
      </c>
      <c r="J1239" t="s">
        <v>19</v>
      </c>
      <c r="K1239" t="s">
        <v>11</v>
      </c>
    </row>
    <row r="1240" spans="1:11" x14ac:dyDescent="0.25">
      <c r="A1240" t="str">
        <f t="shared" si="81"/>
        <v>419</v>
      </c>
      <c r="B1240" t="str">
        <f>"7"</f>
        <v>7</v>
      </c>
      <c r="C1240" t="s">
        <v>1707</v>
      </c>
      <c r="D1240" t="str">
        <f t="shared" si="77"/>
        <v>2</v>
      </c>
      <c r="E1240">
        <v>1734</v>
      </c>
      <c r="F1240">
        <v>1920</v>
      </c>
      <c r="G1240" t="s">
        <v>119</v>
      </c>
      <c r="H1240" t="s">
        <v>11</v>
      </c>
      <c r="I1240">
        <v>2</v>
      </c>
      <c r="J1240" t="s">
        <v>19</v>
      </c>
      <c r="K1240" t="s">
        <v>11</v>
      </c>
    </row>
    <row r="1241" spans="1:11" x14ac:dyDescent="0.25">
      <c r="A1241" t="str">
        <f t="shared" si="81"/>
        <v>419</v>
      </c>
      <c r="B1241" t="str">
        <f>"8"</f>
        <v>8</v>
      </c>
      <c r="C1241" t="s">
        <v>1708</v>
      </c>
      <c r="D1241" t="str">
        <f t="shared" si="77"/>
        <v>2</v>
      </c>
      <c r="E1241">
        <v>1744</v>
      </c>
      <c r="F1241">
        <v>1925</v>
      </c>
      <c r="G1241" t="s">
        <v>29</v>
      </c>
      <c r="H1241" t="s">
        <v>11</v>
      </c>
      <c r="I1241">
        <v>1</v>
      </c>
      <c r="J1241" t="s">
        <v>19</v>
      </c>
      <c r="K1241" t="s">
        <v>11</v>
      </c>
    </row>
    <row r="1242" spans="1:11" x14ac:dyDescent="0.25">
      <c r="A1242" t="str">
        <f t="shared" si="81"/>
        <v>419</v>
      </c>
      <c r="B1242" t="str">
        <f>"9"</f>
        <v>9</v>
      </c>
      <c r="C1242" t="s">
        <v>1709</v>
      </c>
      <c r="D1242" t="str">
        <f t="shared" si="77"/>
        <v>2</v>
      </c>
      <c r="E1242">
        <v>2249</v>
      </c>
      <c r="F1242">
        <v>1930</v>
      </c>
      <c r="G1242" t="s">
        <v>35</v>
      </c>
      <c r="H1242" t="s">
        <v>11</v>
      </c>
      <c r="I1242">
        <v>1</v>
      </c>
      <c r="J1242" t="s">
        <v>19</v>
      </c>
      <c r="K1242" t="s">
        <v>11</v>
      </c>
    </row>
    <row r="1243" spans="1:11" x14ac:dyDescent="0.25">
      <c r="A1243" t="str">
        <f t="shared" si="81"/>
        <v>419</v>
      </c>
      <c r="B1243" t="str">
        <f>"10"</f>
        <v>10</v>
      </c>
      <c r="C1243" t="s">
        <v>1710</v>
      </c>
      <c r="D1243" t="str">
        <f t="shared" si="77"/>
        <v>2</v>
      </c>
      <c r="E1243">
        <v>1504</v>
      </c>
      <c r="F1243">
        <v>1922</v>
      </c>
      <c r="G1243" t="s">
        <v>123</v>
      </c>
      <c r="H1243" t="s">
        <v>11</v>
      </c>
      <c r="I1243">
        <v>1</v>
      </c>
      <c r="J1243" t="s">
        <v>19</v>
      </c>
      <c r="K1243" t="s">
        <v>11</v>
      </c>
    </row>
    <row r="1244" spans="1:11" x14ac:dyDescent="0.25">
      <c r="A1244" t="str">
        <f t="shared" si="81"/>
        <v>419</v>
      </c>
      <c r="B1244" t="str">
        <f>"11"</f>
        <v>11</v>
      </c>
      <c r="C1244" t="s">
        <v>1711</v>
      </c>
      <c r="D1244" t="str">
        <f t="shared" si="77"/>
        <v>2</v>
      </c>
      <c r="E1244">
        <v>1878</v>
      </c>
      <c r="F1244">
        <v>1936</v>
      </c>
      <c r="G1244" t="s">
        <v>29</v>
      </c>
      <c r="H1244" t="s">
        <v>11</v>
      </c>
      <c r="I1244">
        <v>1</v>
      </c>
      <c r="J1244" t="s">
        <v>19</v>
      </c>
      <c r="K1244" t="s">
        <v>11</v>
      </c>
    </row>
    <row r="1245" spans="1:11" x14ac:dyDescent="0.25">
      <c r="A1245" t="str">
        <f t="shared" si="81"/>
        <v>419</v>
      </c>
      <c r="B1245" t="str">
        <f>"12"</f>
        <v>12</v>
      </c>
      <c r="C1245" t="s">
        <v>1712</v>
      </c>
      <c r="D1245" t="str">
        <f t="shared" si="77"/>
        <v>2</v>
      </c>
      <c r="E1245">
        <v>1388</v>
      </c>
      <c r="F1245">
        <v>1921</v>
      </c>
      <c r="G1245" t="s">
        <v>1713</v>
      </c>
      <c r="H1245" t="s">
        <v>11</v>
      </c>
      <c r="I1245">
        <v>1</v>
      </c>
      <c r="J1245" t="s">
        <v>19</v>
      </c>
      <c r="K1245" t="s">
        <v>11</v>
      </c>
    </row>
    <row r="1246" spans="1:11" x14ac:dyDescent="0.25">
      <c r="A1246" t="str">
        <f t="shared" si="81"/>
        <v>419</v>
      </c>
      <c r="B1246" t="str">
        <f>"13"</f>
        <v>13</v>
      </c>
      <c r="C1246" t="s">
        <v>1715</v>
      </c>
      <c r="D1246" t="str">
        <f t="shared" si="77"/>
        <v>2</v>
      </c>
      <c r="E1246">
        <v>1440</v>
      </c>
      <c r="F1246">
        <v>1948</v>
      </c>
      <c r="G1246" t="s">
        <v>75</v>
      </c>
      <c r="H1246">
        <v>14</v>
      </c>
      <c r="I1246">
        <v>1</v>
      </c>
      <c r="J1246" t="s">
        <v>19</v>
      </c>
      <c r="K1246" t="s">
        <v>11</v>
      </c>
    </row>
    <row r="1247" spans="1:11" x14ac:dyDescent="0.25">
      <c r="A1247" t="str">
        <f t="shared" si="81"/>
        <v>419</v>
      </c>
      <c r="B1247" t="str">
        <f>"15"</f>
        <v>15</v>
      </c>
      <c r="C1247" t="s">
        <v>1716</v>
      </c>
      <c r="D1247" t="str">
        <f t="shared" ref="D1247:D1310" si="82">"2"</f>
        <v>2</v>
      </c>
      <c r="E1247">
        <v>2210</v>
      </c>
      <c r="F1247">
        <v>1890</v>
      </c>
      <c r="G1247" t="s">
        <v>1717</v>
      </c>
      <c r="H1247" t="s">
        <v>11</v>
      </c>
      <c r="I1247">
        <v>3</v>
      </c>
      <c r="J1247" t="s">
        <v>19</v>
      </c>
      <c r="K1247" t="s">
        <v>11</v>
      </c>
    </row>
    <row r="1248" spans="1:11" x14ac:dyDescent="0.25">
      <c r="A1248" t="str">
        <f t="shared" ref="A1248:A1265" si="83">"420"</f>
        <v>420</v>
      </c>
      <c r="B1248" t="str">
        <f>"1"</f>
        <v>1</v>
      </c>
      <c r="C1248" t="s">
        <v>1718</v>
      </c>
      <c r="D1248" t="str">
        <f t="shared" si="82"/>
        <v>2</v>
      </c>
      <c r="E1248">
        <v>1367</v>
      </c>
      <c r="F1248">
        <v>1925</v>
      </c>
      <c r="G1248" t="s">
        <v>29</v>
      </c>
      <c r="H1248" t="s">
        <v>11</v>
      </c>
      <c r="I1248">
        <v>1</v>
      </c>
      <c r="J1248" t="s">
        <v>19</v>
      </c>
      <c r="K1248" t="s">
        <v>11</v>
      </c>
    </row>
    <row r="1249" spans="1:11" x14ac:dyDescent="0.25">
      <c r="A1249" t="str">
        <f t="shared" si="83"/>
        <v>420</v>
      </c>
      <c r="B1249" t="str">
        <f>"2"</f>
        <v>2</v>
      </c>
      <c r="C1249" t="s">
        <v>1719</v>
      </c>
      <c r="D1249" t="str">
        <f t="shared" si="82"/>
        <v>2</v>
      </c>
      <c r="E1249">
        <v>1505</v>
      </c>
      <c r="F1249">
        <v>1926</v>
      </c>
      <c r="G1249" t="s">
        <v>29</v>
      </c>
      <c r="H1249" t="s">
        <v>11</v>
      </c>
      <c r="I1249">
        <v>1</v>
      </c>
      <c r="J1249" t="s">
        <v>19</v>
      </c>
      <c r="K1249" t="s">
        <v>11</v>
      </c>
    </row>
    <row r="1250" spans="1:11" x14ac:dyDescent="0.25">
      <c r="A1250" t="str">
        <f t="shared" si="83"/>
        <v>420</v>
      </c>
      <c r="B1250" t="str">
        <f>"3"</f>
        <v>3</v>
      </c>
      <c r="C1250" t="s">
        <v>1720</v>
      </c>
      <c r="D1250" t="str">
        <f t="shared" si="82"/>
        <v>2</v>
      </c>
      <c r="E1250">
        <v>1272</v>
      </c>
      <c r="F1250">
        <v>1925</v>
      </c>
      <c r="G1250" t="s">
        <v>29</v>
      </c>
      <c r="H1250" t="s">
        <v>11</v>
      </c>
      <c r="I1250">
        <v>1</v>
      </c>
      <c r="J1250" t="s">
        <v>19</v>
      </c>
      <c r="K1250" t="s">
        <v>11</v>
      </c>
    </row>
    <row r="1251" spans="1:11" x14ac:dyDescent="0.25">
      <c r="A1251" t="str">
        <f t="shared" si="83"/>
        <v>420</v>
      </c>
      <c r="B1251" t="str">
        <f>"4"</f>
        <v>4</v>
      </c>
      <c r="C1251" t="s">
        <v>1721</v>
      </c>
      <c r="D1251" t="str">
        <f t="shared" si="82"/>
        <v>2</v>
      </c>
      <c r="E1251">
        <v>1495</v>
      </c>
      <c r="F1251">
        <v>1927</v>
      </c>
      <c r="G1251" t="s">
        <v>49</v>
      </c>
      <c r="H1251" t="s">
        <v>11</v>
      </c>
      <c r="I1251">
        <v>1</v>
      </c>
      <c r="J1251" t="s">
        <v>19</v>
      </c>
      <c r="K1251" t="s">
        <v>11</v>
      </c>
    </row>
    <row r="1252" spans="1:11" x14ac:dyDescent="0.25">
      <c r="A1252" t="str">
        <f t="shared" si="83"/>
        <v>420</v>
      </c>
      <c r="B1252" t="str">
        <f>"5"</f>
        <v>5</v>
      </c>
      <c r="C1252" t="s">
        <v>1722</v>
      </c>
      <c r="D1252" t="str">
        <f t="shared" si="82"/>
        <v>2</v>
      </c>
      <c r="E1252">
        <v>1196</v>
      </c>
      <c r="F1252">
        <v>1927</v>
      </c>
      <c r="G1252" t="s">
        <v>49</v>
      </c>
      <c r="H1252" t="s">
        <v>11</v>
      </c>
      <c r="I1252">
        <v>1</v>
      </c>
      <c r="J1252" t="s">
        <v>19</v>
      </c>
      <c r="K1252" t="s">
        <v>11</v>
      </c>
    </row>
    <row r="1253" spans="1:11" x14ac:dyDescent="0.25">
      <c r="A1253" t="str">
        <f t="shared" si="83"/>
        <v>420</v>
      </c>
      <c r="B1253" t="str">
        <f>"6"</f>
        <v>6</v>
      </c>
      <c r="C1253" t="s">
        <v>1723</v>
      </c>
      <c r="D1253" t="str">
        <f t="shared" si="82"/>
        <v>2</v>
      </c>
      <c r="E1253">
        <v>1196</v>
      </c>
      <c r="F1253">
        <v>1931</v>
      </c>
      <c r="G1253" t="s">
        <v>29</v>
      </c>
      <c r="H1253" t="s">
        <v>11</v>
      </c>
      <c r="I1253">
        <v>1</v>
      </c>
      <c r="J1253" t="s">
        <v>19</v>
      </c>
      <c r="K1253" t="s">
        <v>11</v>
      </c>
    </row>
    <row r="1254" spans="1:11" x14ac:dyDescent="0.25">
      <c r="A1254" t="str">
        <f t="shared" si="83"/>
        <v>420</v>
      </c>
      <c r="B1254" t="str">
        <f>"7"</f>
        <v>7</v>
      </c>
      <c r="C1254" t="s">
        <v>1724</v>
      </c>
      <c r="D1254" t="str">
        <f t="shared" si="82"/>
        <v>2</v>
      </c>
      <c r="E1254">
        <v>1296</v>
      </c>
      <c r="F1254">
        <v>1952</v>
      </c>
      <c r="G1254" t="s">
        <v>21</v>
      </c>
      <c r="H1254" t="s">
        <v>11</v>
      </c>
      <c r="I1254">
        <v>1</v>
      </c>
      <c r="J1254" t="s">
        <v>19</v>
      </c>
      <c r="K1254" t="s">
        <v>11</v>
      </c>
    </row>
    <row r="1255" spans="1:11" x14ac:dyDescent="0.25">
      <c r="A1255" t="str">
        <f t="shared" si="83"/>
        <v>420</v>
      </c>
      <c r="B1255" t="str">
        <f>"8"</f>
        <v>8</v>
      </c>
      <c r="C1255" t="s">
        <v>1725</v>
      </c>
      <c r="D1255" t="str">
        <f t="shared" si="82"/>
        <v>2</v>
      </c>
      <c r="E1255">
        <v>1340</v>
      </c>
      <c r="F1255">
        <v>1948</v>
      </c>
      <c r="G1255" t="s">
        <v>49</v>
      </c>
      <c r="H1255" t="s">
        <v>11</v>
      </c>
      <c r="I1255">
        <v>1</v>
      </c>
      <c r="J1255" t="s">
        <v>19</v>
      </c>
      <c r="K1255" t="s">
        <v>11</v>
      </c>
    </row>
    <row r="1256" spans="1:11" x14ac:dyDescent="0.25">
      <c r="A1256" t="str">
        <f t="shared" si="83"/>
        <v>420</v>
      </c>
      <c r="B1256" t="str">
        <f>"9"</f>
        <v>9</v>
      </c>
      <c r="C1256" t="s">
        <v>1726</v>
      </c>
      <c r="D1256" t="str">
        <f t="shared" si="82"/>
        <v>2</v>
      </c>
      <c r="E1256">
        <v>1482</v>
      </c>
      <c r="F1256">
        <v>1925</v>
      </c>
      <c r="G1256" t="s">
        <v>49</v>
      </c>
      <c r="H1256" t="s">
        <v>11</v>
      </c>
      <c r="I1256">
        <v>1</v>
      </c>
      <c r="J1256" t="s">
        <v>19</v>
      </c>
      <c r="K1256" t="s">
        <v>11</v>
      </c>
    </row>
    <row r="1257" spans="1:11" x14ac:dyDescent="0.25">
      <c r="A1257" t="str">
        <f t="shared" si="83"/>
        <v>420</v>
      </c>
      <c r="B1257" t="str">
        <f>"10"</f>
        <v>10</v>
      </c>
      <c r="C1257" t="s">
        <v>1727</v>
      </c>
      <c r="D1257" t="str">
        <f t="shared" si="82"/>
        <v>2</v>
      </c>
      <c r="E1257">
        <v>1659</v>
      </c>
      <c r="F1257">
        <v>1930</v>
      </c>
      <c r="G1257" t="s">
        <v>49</v>
      </c>
      <c r="H1257" t="s">
        <v>11</v>
      </c>
      <c r="I1257">
        <v>1</v>
      </c>
      <c r="J1257" t="s">
        <v>19</v>
      </c>
      <c r="K1257" t="s">
        <v>11</v>
      </c>
    </row>
    <row r="1258" spans="1:11" x14ac:dyDescent="0.25">
      <c r="A1258" t="str">
        <f t="shared" si="83"/>
        <v>420</v>
      </c>
      <c r="B1258" t="str">
        <f>"11"</f>
        <v>11</v>
      </c>
      <c r="C1258" t="s">
        <v>1728</v>
      </c>
      <c r="D1258" t="str">
        <f t="shared" si="82"/>
        <v>2</v>
      </c>
      <c r="E1258">
        <v>975</v>
      </c>
      <c r="F1258">
        <v>1952</v>
      </c>
      <c r="G1258" t="s">
        <v>21</v>
      </c>
      <c r="H1258" t="s">
        <v>11</v>
      </c>
      <c r="I1258">
        <v>1</v>
      </c>
      <c r="J1258" t="s">
        <v>19</v>
      </c>
      <c r="K1258" t="s">
        <v>11</v>
      </c>
    </row>
    <row r="1259" spans="1:11" x14ac:dyDescent="0.25">
      <c r="A1259" t="str">
        <f t="shared" si="83"/>
        <v>420</v>
      </c>
      <c r="B1259" t="str">
        <f>"12"</f>
        <v>12</v>
      </c>
      <c r="C1259" t="s">
        <v>1729</v>
      </c>
      <c r="D1259" t="str">
        <f t="shared" si="82"/>
        <v>2</v>
      </c>
      <c r="E1259">
        <v>1302</v>
      </c>
      <c r="F1259">
        <v>1930</v>
      </c>
      <c r="G1259" t="s">
        <v>29</v>
      </c>
      <c r="H1259" t="s">
        <v>11</v>
      </c>
      <c r="I1259">
        <v>1</v>
      </c>
      <c r="J1259" t="s">
        <v>19</v>
      </c>
      <c r="K1259" t="s">
        <v>11</v>
      </c>
    </row>
    <row r="1260" spans="1:11" x14ac:dyDescent="0.25">
      <c r="A1260" t="str">
        <f t="shared" si="83"/>
        <v>420</v>
      </c>
      <c r="B1260" t="str">
        <f>"13"</f>
        <v>13</v>
      </c>
      <c r="C1260" t="s">
        <v>1730</v>
      </c>
      <c r="D1260" t="str">
        <f t="shared" si="82"/>
        <v>2</v>
      </c>
      <c r="E1260">
        <v>2002</v>
      </c>
      <c r="F1260">
        <v>1963</v>
      </c>
      <c r="G1260" t="s">
        <v>25</v>
      </c>
      <c r="H1260" t="s">
        <v>11</v>
      </c>
      <c r="I1260">
        <v>1</v>
      </c>
      <c r="J1260" t="s">
        <v>19</v>
      </c>
      <c r="K1260" t="s">
        <v>11</v>
      </c>
    </row>
    <row r="1261" spans="1:11" x14ac:dyDescent="0.25">
      <c r="A1261" t="str">
        <f t="shared" si="83"/>
        <v>420</v>
      </c>
      <c r="B1261" t="str">
        <f>"14"</f>
        <v>14</v>
      </c>
      <c r="C1261" t="s">
        <v>1731</v>
      </c>
      <c r="D1261" t="str">
        <f t="shared" si="82"/>
        <v>2</v>
      </c>
      <c r="E1261">
        <v>1739</v>
      </c>
      <c r="F1261">
        <v>1942</v>
      </c>
      <c r="G1261" t="s">
        <v>25</v>
      </c>
      <c r="H1261" t="s">
        <v>11</v>
      </c>
      <c r="I1261">
        <v>1</v>
      </c>
      <c r="J1261" t="s">
        <v>19</v>
      </c>
      <c r="K1261" t="s">
        <v>11</v>
      </c>
    </row>
    <row r="1262" spans="1:11" x14ac:dyDescent="0.25">
      <c r="A1262" t="str">
        <f t="shared" si="83"/>
        <v>420</v>
      </c>
      <c r="B1262" t="str">
        <f>"15"</f>
        <v>15</v>
      </c>
      <c r="C1262" t="s">
        <v>1732</v>
      </c>
      <c r="D1262" t="str">
        <f t="shared" si="82"/>
        <v>2</v>
      </c>
      <c r="E1262">
        <v>1732</v>
      </c>
      <c r="F1262">
        <v>1930</v>
      </c>
      <c r="G1262" t="s">
        <v>49</v>
      </c>
      <c r="H1262" t="s">
        <v>11</v>
      </c>
      <c r="I1262">
        <v>1</v>
      </c>
      <c r="J1262" t="s">
        <v>19</v>
      </c>
      <c r="K1262" t="s">
        <v>11</v>
      </c>
    </row>
    <row r="1263" spans="1:11" x14ac:dyDescent="0.25">
      <c r="A1263" t="str">
        <f t="shared" si="83"/>
        <v>420</v>
      </c>
      <c r="B1263" t="str">
        <f>"16"</f>
        <v>16</v>
      </c>
      <c r="C1263" t="s">
        <v>1733</v>
      </c>
      <c r="D1263" t="str">
        <f t="shared" si="82"/>
        <v>2</v>
      </c>
      <c r="E1263">
        <v>1546</v>
      </c>
      <c r="F1263">
        <v>1928</v>
      </c>
      <c r="G1263" t="s">
        <v>25</v>
      </c>
      <c r="H1263" t="s">
        <v>11</v>
      </c>
      <c r="I1263">
        <v>1</v>
      </c>
      <c r="J1263" t="s">
        <v>19</v>
      </c>
      <c r="K1263" t="s">
        <v>11</v>
      </c>
    </row>
    <row r="1264" spans="1:11" x14ac:dyDescent="0.25">
      <c r="A1264" t="str">
        <f t="shared" si="83"/>
        <v>420</v>
      </c>
      <c r="B1264" t="str">
        <f>"17"</f>
        <v>17</v>
      </c>
      <c r="C1264" t="s">
        <v>1734</v>
      </c>
      <c r="D1264" t="str">
        <f t="shared" si="82"/>
        <v>2</v>
      </c>
      <c r="E1264">
        <v>1575</v>
      </c>
      <c r="F1264">
        <v>1928</v>
      </c>
      <c r="G1264" t="s">
        <v>25</v>
      </c>
      <c r="H1264" t="s">
        <v>11</v>
      </c>
      <c r="I1264">
        <v>1</v>
      </c>
      <c r="J1264" t="s">
        <v>19</v>
      </c>
      <c r="K1264" t="s">
        <v>11</v>
      </c>
    </row>
    <row r="1265" spans="1:11" x14ac:dyDescent="0.25">
      <c r="A1265" t="str">
        <f t="shared" si="83"/>
        <v>420</v>
      </c>
      <c r="B1265" t="str">
        <f>"18"</f>
        <v>18</v>
      </c>
      <c r="C1265" t="s">
        <v>1735</v>
      </c>
      <c r="D1265" t="str">
        <f t="shared" si="82"/>
        <v>2</v>
      </c>
      <c r="E1265">
        <v>1421</v>
      </c>
      <c r="F1265">
        <v>1928</v>
      </c>
      <c r="G1265" t="s">
        <v>25</v>
      </c>
      <c r="H1265" t="s">
        <v>11</v>
      </c>
      <c r="I1265">
        <v>1</v>
      </c>
      <c r="J1265" t="s">
        <v>19</v>
      </c>
      <c r="K1265" t="s">
        <v>11</v>
      </c>
    </row>
    <row r="1266" spans="1:11" x14ac:dyDescent="0.25">
      <c r="A1266" t="str">
        <f t="shared" ref="A1266:A1284" si="84">"421"</f>
        <v>421</v>
      </c>
      <c r="B1266" t="str">
        <f>"1"</f>
        <v>1</v>
      </c>
      <c r="C1266" t="s">
        <v>1736</v>
      </c>
      <c r="D1266" t="str">
        <f t="shared" si="82"/>
        <v>2</v>
      </c>
      <c r="E1266">
        <v>1258</v>
      </c>
      <c r="F1266">
        <v>1930</v>
      </c>
      <c r="G1266" t="s">
        <v>49</v>
      </c>
      <c r="H1266" t="s">
        <v>11</v>
      </c>
      <c r="I1266">
        <v>1</v>
      </c>
      <c r="J1266" t="s">
        <v>19</v>
      </c>
      <c r="K1266" t="s">
        <v>11</v>
      </c>
    </row>
    <row r="1267" spans="1:11" x14ac:dyDescent="0.25">
      <c r="A1267" t="str">
        <f t="shared" si="84"/>
        <v>421</v>
      </c>
      <c r="B1267" t="str">
        <f>"2"</f>
        <v>2</v>
      </c>
      <c r="C1267" t="s">
        <v>1737</v>
      </c>
      <c r="D1267" t="str">
        <f t="shared" si="82"/>
        <v>2</v>
      </c>
      <c r="E1267">
        <v>1263</v>
      </c>
      <c r="F1267">
        <v>1929</v>
      </c>
      <c r="G1267" t="s">
        <v>25</v>
      </c>
      <c r="H1267" t="s">
        <v>11</v>
      </c>
      <c r="I1267">
        <v>1</v>
      </c>
      <c r="J1267" t="s">
        <v>19</v>
      </c>
      <c r="K1267" t="s">
        <v>11</v>
      </c>
    </row>
    <row r="1268" spans="1:11" x14ac:dyDescent="0.25">
      <c r="A1268" t="str">
        <f t="shared" si="84"/>
        <v>421</v>
      </c>
      <c r="B1268" t="str">
        <f>"3"</f>
        <v>3</v>
      </c>
      <c r="C1268" t="s">
        <v>1738</v>
      </c>
      <c r="D1268" t="str">
        <f t="shared" si="82"/>
        <v>2</v>
      </c>
      <c r="E1268">
        <v>1258</v>
      </c>
      <c r="F1268">
        <v>1929</v>
      </c>
      <c r="G1268" t="s">
        <v>29</v>
      </c>
      <c r="H1268" t="s">
        <v>11</v>
      </c>
      <c r="I1268">
        <v>1</v>
      </c>
      <c r="J1268" t="s">
        <v>19</v>
      </c>
      <c r="K1268" t="s">
        <v>11</v>
      </c>
    </row>
    <row r="1269" spans="1:11" x14ac:dyDescent="0.25">
      <c r="A1269" t="str">
        <f t="shared" si="84"/>
        <v>421</v>
      </c>
      <c r="B1269" t="str">
        <f>"4"</f>
        <v>4</v>
      </c>
      <c r="C1269" t="s">
        <v>1739</v>
      </c>
      <c r="D1269" t="str">
        <f t="shared" si="82"/>
        <v>2</v>
      </c>
      <c r="E1269">
        <v>1120</v>
      </c>
      <c r="F1269">
        <v>1925</v>
      </c>
      <c r="G1269" t="s">
        <v>25</v>
      </c>
      <c r="H1269" t="s">
        <v>11</v>
      </c>
      <c r="I1269">
        <v>1</v>
      </c>
      <c r="J1269" t="s">
        <v>19</v>
      </c>
      <c r="K1269" t="s">
        <v>11</v>
      </c>
    </row>
    <row r="1270" spans="1:11" x14ac:dyDescent="0.25">
      <c r="A1270" t="str">
        <f t="shared" si="84"/>
        <v>421</v>
      </c>
      <c r="B1270" t="str">
        <f>"5"</f>
        <v>5</v>
      </c>
      <c r="C1270" t="s">
        <v>1740</v>
      </c>
      <c r="D1270" t="str">
        <f t="shared" si="82"/>
        <v>2</v>
      </c>
      <c r="E1270">
        <v>1192</v>
      </c>
      <c r="F1270">
        <v>1927</v>
      </c>
      <c r="G1270" t="s">
        <v>29</v>
      </c>
      <c r="H1270" t="s">
        <v>11</v>
      </c>
      <c r="I1270">
        <v>1</v>
      </c>
      <c r="J1270" t="s">
        <v>19</v>
      </c>
      <c r="K1270" t="s">
        <v>11</v>
      </c>
    </row>
    <row r="1271" spans="1:11" x14ac:dyDescent="0.25">
      <c r="A1271" t="str">
        <f t="shared" si="84"/>
        <v>421</v>
      </c>
      <c r="B1271" t="str">
        <f>"6"</f>
        <v>6</v>
      </c>
      <c r="C1271" t="s">
        <v>1741</v>
      </c>
      <c r="D1271" t="str">
        <f t="shared" si="82"/>
        <v>2</v>
      </c>
      <c r="E1271">
        <v>1135</v>
      </c>
      <c r="F1271">
        <v>1931</v>
      </c>
      <c r="G1271" t="s">
        <v>25</v>
      </c>
      <c r="H1271" t="s">
        <v>11</v>
      </c>
      <c r="I1271">
        <v>1</v>
      </c>
      <c r="J1271" t="s">
        <v>19</v>
      </c>
      <c r="K1271" t="s">
        <v>11</v>
      </c>
    </row>
    <row r="1272" spans="1:11" x14ac:dyDescent="0.25">
      <c r="A1272" t="str">
        <f t="shared" si="84"/>
        <v>421</v>
      </c>
      <c r="B1272" t="str">
        <f>"7"</f>
        <v>7</v>
      </c>
      <c r="C1272" t="s">
        <v>1742</v>
      </c>
      <c r="D1272" t="str">
        <f t="shared" si="82"/>
        <v>2</v>
      </c>
      <c r="E1272">
        <v>1120</v>
      </c>
      <c r="F1272">
        <v>1929</v>
      </c>
      <c r="G1272" t="s">
        <v>25</v>
      </c>
      <c r="H1272" t="s">
        <v>11</v>
      </c>
      <c r="I1272">
        <v>1</v>
      </c>
      <c r="J1272" t="s">
        <v>19</v>
      </c>
      <c r="K1272" t="s">
        <v>11</v>
      </c>
    </row>
    <row r="1273" spans="1:11" x14ac:dyDescent="0.25">
      <c r="A1273" t="str">
        <f t="shared" si="84"/>
        <v>421</v>
      </c>
      <c r="B1273" t="str">
        <f>"8"</f>
        <v>8</v>
      </c>
      <c r="C1273" t="s">
        <v>1743</v>
      </c>
      <c r="D1273" t="str">
        <f t="shared" si="82"/>
        <v>2</v>
      </c>
      <c r="E1273">
        <v>1287</v>
      </c>
      <c r="F1273">
        <v>1880</v>
      </c>
      <c r="G1273" t="s">
        <v>29</v>
      </c>
      <c r="H1273" t="s">
        <v>11</v>
      </c>
      <c r="I1273">
        <v>1</v>
      </c>
      <c r="J1273" t="s">
        <v>19</v>
      </c>
      <c r="K1273" t="s">
        <v>11</v>
      </c>
    </row>
    <row r="1274" spans="1:11" x14ac:dyDescent="0.25">
      <c r="A1274" t="str">
        <f t="shared" si="84"/>
        <v>421</v>
      </c>
      <c r="B1274" t="str">
        <f>"9"</f>
        <v>9</v>
      </c>
      <c r="C1274" t="s">
        <v>1744</v>
      </c>
      <c r="D1274" t="str">
        <f t="shared" si="82"/>
        <v>2</v>
      </c>
      <c r="E1274">
        <v>1600</v>
      </c>
      <c r="F1274">
        <v>1949</v>
      </c>
      <c r="G1274" t="s">
        <v>29</v>
      </c>
      <c r="H1274" t="s">
        <v>11</v>
      </c>
      <c r="I1274">
        <v>1</v>
      </c>
      <c r="J1274" t="s">
        <v>19</v>
      </c>
      <c r="K1274" t="s">
        <v>11</v>
      </c>
    </row>
    <row r="1275" spans="1:11" x14ac:dyDescent="0.25">
      <c r="A1275" t="str">
        <f t="shared" si="84"/>
        <v>421</v>
      </c>
      <c r="B1275" t="str">
        <f>"10"</f>
        <v>10</v>
      </c>
      <c r="C1275" t="s">
        <v>1745</v>
      </c>
      <c r="D1275" t="str">
        <f t="shared" si="82"/>
        <v>2</v>
      </c>
      <c r="E1275">
        <v>1603</v>
      </c>
      <c r="F1275">
        <v>1953</v>
      </c>
      <c r="G1275" t="s">
        <v>21</v>
      </c>
      <c r="H1275" t="s">
        <v>11</v>
      </c>
      <c r="I1275">
        <v>1</v>
      </c>
      <c r="J1275" t="s">
        <v>19</v>
      </c>
      <c r="K1275" t="s">
        <v>11</v>
      </c>
    </row>
    <row r="1276" spans="1:11" x14ac:dyDescent="0.25">
      <c r="A1276" t="str">
        <f t="shared" si="84"/>
        <v>421</v>
      </c>
      <c r="B1276" t="str">
        <f>"11"</f>
        <v>11</v>
      </c>
      <c r="C1276" t="s">
        <v>1746</v>
      </c>
      <c r="D1276" t="str">
        <f t="shared" si="82"/>
        <v>2</v>
      </c>
      <c r="E1276">
        <v>1339</v>
      </c>
      <c r="F1276">
        <v>1950</v>
      </c>
      <c r="G1276" t="s">
        <v>123</v>
      </c>
      <c r="H1276" t="s">
        <v>11</v>
      </c>
      <c r="I1276">
        <v>1</v>
      </c>
      <c r="J1276" t="s">
        <v>19</v>
      </c>
      <c r="K1276" t="s">
        <v>11</v>
      </c>
    </row>
    <row r="1277" spans="1:11" x14ac:dyDescent="0.25">
      <c r="A1277" t="str">
        <f t="shared" si="84"/>
        <v>421</v>
      </c>
      <c r="B1277" t="str">
        <f>"12"</f>
        <v>12</v>
      </c>
      <c r="C1277" t="s">
        <v>1747</v>
      </c>
      <c r="D1277" t="str">
        <f t="shared" si="82"/>
        <v>2</v>
      </c>
      <c r="E1277">
        <v>2120</v>
      </c>
      <c r="F1277">
        <v>1927</v>
      </c>
      <c r="G1277" t="s">
        <v>433</v>
      </c>
      <c r="H1277" t="s">
        <v>11</v>
      </c>
      <c r="I1277">
        <v>3</v>
      </c>
      <c r="J1277" t="s">
        <v>19</v>
      </c>
      <c r="K1277" t="s">
        <v>11</v>
      </c>
    </row>
    <row r="1278" spans="1:11" x14ac:dyDescent="0.25">
      <c r="A1278" t="str">
        <f t="shared" si="84"/>
        <v>421</v>
      </c>
      <c r="B1278" t="str">
        <f>"14"</f>
        <v>14</v>
      </c>
      <c r="C1278" t="s">
        <v>1750</v>
      </c>
      <c r="D1278" t="str">
        <f t="shared" si="82"/>
        <v>2</v>
      </c>
      <c r="E1278">
        <v>1200</v>
      </c>
      <c r="F1278">
        <v>1930</v>
      </c>
      <c r="G1278" t="s">
        <v>29</v>
      </c>
      <c r="H1278" t="s">
        <v>11</v>
      </c>
      <c r="I1278">
        <v>1</v>
      </c>
      <c r="J1278" t="s">
        <v>19</v>
      </c>
      <c r="K1278" t="s">
        <v>11</v>
      </c>
    </row>
    <row r="1279" spans="1:11" x14ac:dyDescent="0.25">
      <c r="A1279" t="str">
        <f t="shared" si="84"/>
        <v>421</v>
      </c>
      <c r="B1279" t="str">
        <f>"15"</f>
        <v>15</v>
      </c>
      <c r="C1279" t="s">
        <v>1751</v>
      </c>
      <c r="D1279" t="str">
        <f t="shared" si="82"/>
        <v>2</v>
      </c>
      <c r="E1279">
        <v>2060</v>
      </c>
      <c r="F1279">
        <v>1939</v>
      </c>
      <c r="G1279" t="s">
        <v>49</v>
      </c>
      <c r="H1279" t="s">
        <v>11</v>
      </c>
      <c r="I1279">
        <v>1</v>
      </c>
      <c r="J1279" t="s">
        <v>19</v>
      </c>
      <c r="K1279" t="s">
        <v>11</v>
      </c>
    </row>
    <row r="1280" spans="1:11" x14ac:dyDescent="0.25">
      <c r="A1280" t="str">
        <f t="shared" si="84"/>
        <v>421</v>
      </c>
      <c r="B1280" t="str">
        <f>"16"</f>
        <v>16</v>
      </c>
      <c r="C1280" t="s">
        <v>1752</v>
      </c>
      <c r="D1280" t="str">
        <f t="shared" si="82"/>
        <v>2</v>
      </c>
      <c r="E1280">
        <v>1757</v>
      </c>
      <c r="F1280">
        <v>1935</v>
      </c>
      <c r="G1280" t="s">
        <v>29</v>
      </c>
      <c r="H1280" t="s">
        <v>11</v>
      </c>
      <c r="I1280">
        <v>1</v>
      </c>
      <c r="J1280" t="s">
        <v>19</v>
      </c>
      <c r="K1280" t="s">
        <v>11</v>
      </c>
    </row>
    <row r="1281" spans="1:11" x14ac:dyDescent="0.25">
      <c r="A1281" t="str">
        <f t="shared" si="84"/>
        <v>421</v>
      </c>
      <c r="B1281" t="str">
        <f>"17"</f>
        <v>17</v>
      </c>
      <c r="C1281" t="s">
        <v>1753</v>
      </c>
      <c r="D1281" t="str">
        <f t="shared" si="82"/>
        <v>2</v>
      </c>
      <c r="E1281">
        <v>1332</v>
      </c>
      <c r="F1281">
        <v>1930</v>
      </c>
      <c r="G1281" t="s">
        <v>49</v>
      </c>
      <c r="H1281" t="s">
        <v>11</v>
      </c>
      <c r="I1281">
        <v>1</v>
      </c>
      <c r="J1281" t="s">
        <v>19</v>
      </c>
      <c r="K1281" t="s">
        <v>11</v>
      </c>
    </row>
    <row r="1282" spans="1:11" x14ac:dyDescent="0.25">
      <c r="A1282" t="str">
        <f t="shared" si="84"/>
        <v>421</v>
      </c>
      <c r="B1282" t="str">
        <f>"18"</f>
        <v>18</v>
      </c>
      <c r="C1282" t="s">
        <v>1754</v>
      </c>
      <c r="D1282" t="str">
        <f t="shared" si="82"/>
        <v>2</v>
      </c>
      <c r="E1282">
        <v>1952</v>
      </c>
      <c r="F1282">
        <v>1930</v>
      </c>
      <c r="G1282" t="s">
        <v>29</v>
      </c>
      <c r="H1282" t="s">
        <v>11</v>
      </c>
      <c r="I1282">
        <v>1</v>
      </c>
      <c r="J1282" t="s">
        <v>19</v>
      </c>
      <c r="K1282" t="s">
        <v>11</v>
      </c>
    </row>
    <row r="1283" spans="1:11" x14ac:dyDescent="0.25">
      <c r="A1283" t="str">
        <f t="shared" si="84"/>
        <v>421</v>
      </c>
      <c r="B1283" t="str">
        <f>"20"</f>
        <v>20</v>
      </c>
      <c r="C1283" t="s">
        <v>1756</v>
      </c>
      <c r="D1283" t="str">
        <f t="shared" si="82"/>
        <v>2</v>
      </c>
      <c r="E1283">
        <v>2019</v>
      </c>
      <c r="F1283">
        <v>1956</v>
      </c>
      <c r="G1283" t="s">
        <v>1757</v>
      </c>
      <c r="H1283" t="s">
        <v>11</v>
      </c>
      <c r="I1283">
        <v>2</v>
      </c>
      <c r="J1283" t="s">
        <v>19</v>
      </c>
      <c r="K1283" t="s">
        <v>11</v>
      </c>
    </row>
    <row r="1284" spans="1:11" x14ac:dyDescent="0.25">
      <c r="A1284" t="str">
        <f t="shared" si="84"/>
        <v>421</v>
      </c>
      <c r="B1284" t="str">
        <f>"21"</f>
        <v>21</v>
      </c>
      <c r="C1284" t="s">
        <v>1759</v>
      </c>
      <c r="D1284" t="str">
        <f t="shared" si="82"/>
        <v>2</v>
      </c>
      <c r="E1284">
        <v>2396</v>
      </c>
      <c r="F1284">
        <v>1880</v>
      </c>
      <c r="G1284" t="s">
        <v>484</v>
      </c>
      <c r="H1284" t="s">
        <v>11</v>
      </c>
      <c r="I1284">
        <v>2</v>
      </c>
      <c r="J1284" t="s">
        <v>19</v>
      </c>
      <c r="K1284" t="s">
        <v>11</v>
      </c>
    </row>
    <row r="1285" spans="1:11" x14ac:dyDescent="0.25">
      <c r="A1285" t="str">
        <f t="shared" ref="A1285:A1304" si="85">"422"</f>
        <v>422</v>
      </c>
      <c r="B1285" t="str">
        <f>"1"</f>
        <v>1</v>
      </c>
      <c r="C1285" t="s">
        <v>1760</v>
      </c>
      <c r="D1285" t="str">
        <f t="shared" si="82"/>
        <v>2</v>
      </c>
      <c r="E1285">
        <v>1280</v>
      </c>
      <c r="F1285">
        <v>1954</v>
      </c>
      <c r="G1285" t="s">
        <v>21</v>
      </c>
      <c r="H1285" t="s">
        <v>11</v>
      </c>
      <c r="I1285">
        <v>1</v>
      </c>
      <c r="J1285" t="s">
        <v>19</v>
      </c>
      <c r="K1285" t="s">
        <v>11</v>
      </c>
    </row>
    <row r="1286" spans="1:11" x14ac:dyDescent="0.25">
      <c r="A1286" t="str">
        <f t="shared" si="85"/>
        <v>422</v>
      </c>
      <c r="B1286" t="str">
        <f>"2"</f>
        <v>2</v>
      </c>
      <c r="C1286" t="s">
        <v>1761</v>
      </c>
      <c r="D1286" t="str">
        <f t="shared" si="82"/>
        <v>2</v>
      </c>
      <c r="E1286">
        <v>2155</v>
      </c>
      <c r="F1286">
        <v>1900</v>
      </c>
      <c r="G1286" t="s">
        <v>49</v>
      </c>
      <c r="H1286" t="s">
        <v>11</v>
      </c>
      <c r="I1286">
        <v>1</v>
      </c>
      <c r="J1286" t="s">
        <v>19</v>
      </c>
      <c r="K1286" t="s">
        <v>11</v>
      </c>
    </row>
    <row r="1287" spans="1:11" x14ac:dyDescent="0.25">
      <c r="A1287" t="str">
        <f t="shared" si="85"/>
        <v>422</v>
      </c>
      <c r="B1287" t="str">
        <f>"3"</f>
        <v>3</v>
      </c>
      <c r="C1287" t="s">
        <v>1762</v>
      </c>
      <c r="D1287" t="str">
        <f t="shared" si="82"/>
        <v>2</v>
      </c>
      <c r="E1287">
        <v>2300</v>
      </c>
      <c r="F1287">
        <v>1928</v>
      </c>
      <c r="G1287" t="s">
        <v>123</v>
      </c>
      <c r="H1287" t="s">
        <v>11</v>
      </c>
      <c r="I1287">
        <v>1</v>
      </c>
      <c r="J1287" t="s">
        <v>19</v>
      </c>
      <c r="K1287" t="s">
        <v>11</v>
      </c>
    </row>
    <row r="1288" spans="1:11" x14ac:dyDescent="0.25">
      <c r="A1288" t="str">
        <f t="shared" si="85"/>
        <v>422</v>
      </c>
      <c r="B1288" t="str">
        <f>"4"</f>
        <v>4</v>
      </c>
      <c r="C1288" t="s">
        <v>1763</v>
      </c>
      <c r="D1288" t="str">
        <f t="shared" si="82"/>
        <v>2</v>
      </c>
      <c r="E1288">
        <v>1328</v>
      </c>
      <c r="F1288">
        <v>1933</v>
      </c>
      <c r="G1288" t="s">
        <v>29</v>
      </c>
      <c r="H1288" t="s">
        <v>11</v>
      </c>
      <c r="I1288">
        <v>1</v>
      </c>
      <c r="J1288" t="s">
        <v>19</v>
      </c>
      <c r="K1288" t="s">
        <v>11</v>
      </c>
    </row>
    <row r="1289" spans="1:11" x14ac:dyDescent="0.25">
      <c r="A1289" t="str">
        <f t="shared" si="85"/>
        <v>422</v>
      </c>
      <c r="B1289" t="str">
        <f>"5"</f>
        <v>5</v>
      </c>
      <c r="C1289" t="s">
        <v>1764</v>
      </c>
      <c r="D1289" t="str">
        <f t="shared" si="82"/>
        <v>2</v>
      </c>
      <c r="E1289">
        <v>1332</v>
      </c>
      <c r="F1289">
        <v>1932</v>
      </c>
      <c r="G1289" t="s">
        <v>25</v>
      </c>
      <c r="H1289" t="s">
        <v>11</v>
      </c>
      <c r="I1289">
        <v>1</v>
      </c>
      <c r="J1289" t="s">
        <v>19</v>
      </c>
      <c r="K1289" t="s">
        <v>11</v>
      </c>
    </row>
    <row r="1290" spans="1:11" x14ac:dyDescent="0.25">
      <c r="A1290" t="str">
        <f t="shared" si="85"/>
        <v>422</v>
      </c>
      <c r="B1290" t="str">
        <f>"6"</f>
        <v>6</v>
      </c>
      <c r="C1290" t="s">
        <v>1765</v>
      </c>
      <c r="D1290" t="str">
        <f t="shared" si="82"/>
        <v>2</v>
      </c>
      <c r="E1290">
        <v>1618</v>
      </c>
      <c r="F1290">
        <v>1930</v>
      </c>
      <c r="G1290" t="s">
        <v>29</v>
      </c>
      <c r="H1290" t="s">
        <v>11</v>
      </c>
      <c r="I1290">
        <v>1</v>
      </c>
      <c r="J1290" t="s">
        <v>19</v>
      </c>
      <c r="K1290" t="s">
        <v>11</v>
      </c>
    </row>
    <row r="1291" spans="1:11" x14ac:dyDescent="0.25">
      <c r="A1291" t="str">
        <f t="shared" si="85"/>
        <v>422</v>
      </c>
      <c r="B1291" t="str">
        <f>"7"</f>
        <v>7</v>
      </c>
      <c r="C1291" t="s">
        <v>1766</v>
      </c>
      <c r="D1291" t="str">
        <f t="shared" si="82"/>
        <v>2</v>
      </c>
      <c r="E1291">
        <v>1534</v>
      </c>
      <c r="F1291">
        <v>1927</v>
      </c>
      <c r="G1291" t="s">
        <v>123</v>
      </c>
      <c r="H1291" t="s">
        <v>11</v>
      </c>
      <c r="I1291">
        <v>1</v>
      </c>
      <c r="J1291" t="s">
        <v>19</v>
      </c>
      <c r="K1291" t="s">
        <v>11</v>
      </c>
    </row>
    <row r="1292" spans="1:11" x14ac:dyDescent="0.25">
      <c r="A1292" t="str">
        <f t="shared" si="85"/>
        <v>422</v>
      </c>
      <c r="B1292" t="str">
        <f>"8"</f>
        <v>8</v>
      </c>
      <c r="C1292" t="s">
        <v>1767</v>
      </c>
      <c r="D1292" t="str">
        <f t="shared" si="82"/>
        <v>2</v>
      </c>
      <c r="E1292">
        <v>1622</v>
      </c>
      <c r="F1292">
        <v>1926</v>
      </c>
      <c r="G1292" t="s">
        <v>49</v>
      </c>
      <c r="H1292" t="s">
        <v>11</v>
      </c>
      <c r="I1292">
        <v>1</v>
      </c>
      <c r="J1292" t="s">
        <v>19</v>
      </c>
      <c r="K1292" t="s">
        <v>11</v>
      </c>
    </row>
    <row r="1293" spans="1:11" x14ac:dyDescent="0.25">
      <c r="A1293" t="str">
        <f t="shared" si="85"/>
        <v>422</v>
      </c>
      <c r="B1293" t="str">
        <f>"9"</f>
        <v>9</v>
      </c>
      <c r="C1293" t="s">
        <v>1768</v>
      </c>
      <c r="D1293" t="str">
        <f t="shared" si="82"/>
        <v>2</v>
      </c>
      <c r="E1293">
        <v>1216</v>
      </c>
      <c r="F1293">
        <v>1927</v>
      </c>
      <c r="G1293" t="s">
        <v>25</v>
      </c>
      <c r="H1293" t="s">
        <v>11</v>
      </c>
      <c r="I1293">
        <v>1</v>
      </c>
      <c r="J1293" t="s">
        <v>19</v>
      </c>
      <c r="K1293" t="s">
        <v>11</v>
      </c>
    </row>
    <row r="1294" spans="1:11" x14ac:dyDescent="0.25">
      <c r="A1294" t="str">
        <f t="shared" si="85"/>
        <v>422</v>
      </c>
      <c r="B1294" t="str">
        <f>"10"</f>
        <v>10</v>
      </c>
      <c r="C1294" t="s">
        <v>1769</v>
      </c>
      <c r="D1294" t="str">
        <f t="shared" si="82"/>
        <v>2</v>
      </c>
      <c r="E1294">
        <v>1348</v>
      </c>
      <c r="F1294">
        <v>1954</v>
      </c>
      <c r="G1294" t="s">
        <v>21</v>
      </c>
      <c r="H1294" t="s">
        <v>11</v>
      </c>
      <c r="I1294">
        <v>1</v>
      </c>
      <c r="J1294" t="s">
        <v>19</v>
      </c>
      <c r="K1294" t="s">
        <v>11</v>
      </c>
    </row>
    <row r="1295" spans="1:11" x14ac:dyDescent="0.25">
      <c r="A1295" t="str">
        <f t="shared" si="85"/>
        <v>422</v>
      </c>
      <c r="B1295" t="str">
        <f>"11"</f>
        <v>11</v>
      </c>
      <c r="C1295" t="s">
        <v>1770</v>
      </c>
      <c r="D1295" t="str">
        <f t="shared" si="82"/>
        <v>2</v>
      </c>
      <c r="E1295">
        <v>1712</v>
      </c>
      <c r="F1295">
        <v>1955</v>
      </c>
      <c r="G1295" t="s">
        <v>35</v>
      </c>
      <c r="H1295" t="s">
        <v>11</v>
      </c>
      <c r="I1295">
        <v>1</v>
      </c>
      <c r="J1295" t="s">
        <v>19</v>
      </c>
      <c r="K1295" t="s">
        <v>11</v>
      </c>
    </row>
    <row r="1296" spans="1:11" x14ac:dyDescent="0.25">
      <c r="A1296" t="str">
        <f t="shared" si="85"/>
        <v>422</v>
      </c>
      <c r="B1296" t="str">
        <f>"12"</f>
        <v>12</v>
      </c>
      <c r="C1296" t="s">
        <v>1771</v>
      </c>
      <c r="D1296" t="str">
        <f t="shared" si="82"/>
        <v>2</v>
      </c>
      <c r="E1296">
        <v>1407</v>
      </c>
      <c r="F1296">
        <v>1955</v>
      </c>
      <c r="G1296" t="s">
        <v>27</v>
      </c>
      <c r="H1296" t="s">
        <v>11</v>
      </c>
      <c r="I1296">
        <v>1</v>
      </c>
      <c r="J1296" t="s">
        <v>19</v>
      </c>
      <c r="K1296" t="s">
        <v>11</v>
      </c>
    </row>
    <row r="1297" spans="1:11" x14ac:dyDescent="0.25">
      <c r="A1297" t="str">
        <f t="shared" si="85"/>
        <v>422</v>
      </c>
      <c r="B1297" t="str">
        <f>"13"</f>
        <v>13</v>
      </c>
      <c r="C1297" t="s">
        <v>1772</v>
      </c>
      <c r="D1297" t="str">
        <f t="shared" si="82"/>
        <v>2</v>
      </c>
      <c r="E1297">
        <v>2352</v>
      </c>
      <c r="F1297">
        <v>1922</v>
      </c>
      <c r="G1297" t="s">
        <v>293</v>
      </c>
      <c r="H1297" t="s">
        <v>11</v>
      </c>
      <c r="I1297">
        <v>2</v>
      </c>
      <c r="J1297" t="s">
        <v>19</v>
      </c>
      <c r="K1297" t="s">
        <v>11</v>
      </c>
    </row>
    <row r="1298" spans="1:11" x14ac:dyDescent="0.25">
      <c r="A1298" t="str">
        <f t="shared" si="85"/>
        <v>422</v>
      </c>
      <c r="B1298" t="str">
        <f>"14"</f>
        <v>14</v>
      </c>
      <c r="C1298" t="s">
        <v>1773</v>
      </c>
      <c r="D1298" t="str">
        <f t="shared" si="82"/>
        <v>2</v>
      </c>
      <c r="E1298">
        <v>1414</v>
      </c>
      <c r="F1298">
        <v>1928</v>
      </c>
      <c r="G1298" t="s">
        <v>1774</v>
      </c>
      <c r="H1298" t="s">
        <v>11</v>
      </c>
      <c r="I1298">
        <v>1</v>
      </c>
      <c r="J1298" t="s">
        <v>19</v>
      </c>
      <c r="K1298" t="s">
        <v>11</v>
      </c>
    </row>
    <row r="1299" spans="1:11" x14ac:dyDescent="0.25">
      <c r="A1299" t="str">
        <f t="shared" si="85"/>
        <v>422</v>
      </c>
      <c r="B1299" t="str">
        <f>"15"</f>
        <v>15</v>
      </c>
      <c r="C1299" t="s">
        <v>1775</v>
      </c>
      <c r="D1299" t="str">
        <f t="shared" si="82"/>
        <v>2</v>
      </c>
      <c r="E1299">
        <v>1424</v>
      </c>
      <c r="F1299">
        <v>1911</v>
      </c>
      <c r="G1299" t="s">
        <v>1776</v>
      </c>
      <c r="H1299" t="s">
        <v>11</v>
      </c>
      <c r="I1299">
        <v>1</v>
      </c>
      <c r="J1299" t="s">
        <v>19</v>
      </c>
      <c r="K1299" t="s">
        <v>11</v>
      </c>
    </row>
    <row r="1300" spans="1:11" x14ac:dyDescent="0.25">
      <c r="A1300" t="str">
        <f t="shared" si="85"/>
        <v>422</v>
      </c>
      <c r="B1300" t="str">
        <f>"16"</f>
        <v>16</v>
      </c>
      <c r="C1300" t="s">
        <v>1777</v>
      </c>
      <c r="D1300" t="str">
        <f t="shared" si="82"/>
        <v>2</v>
      </c>
      <c r="E1300">
        <v>1878</v>
      </c>
      <c r="F1300">
        <v>1920</v>
      </c>
      <c r="G1300" t="s">
        <v>1776</v>
      </c>
      <c r="H1300" t="s">
        <v>11</v>
      </c>
      <c r="I1300">
        <v>1</v>
      </c>
      <c r="J1300" t="s">
        <v>19</v>
      </c>
      <c r="K1300" t="s">
        <v>11</v>
      </c>
    </row>
    <row r="1301" spans="1:11" x14ac:dyDescent="0.25">
      <c r="A1301" t="str">
        <f t="shared" si="85"/>
        <v>422</v>
      </c>
      <c r="B1301" t="str">
        <f>"17"</f>
        <v>17</v>
      </c>
      <c r="C1301" t="s">
        <v>1778</v>
      </c>
      <c r="D1301" t="str">
        <f t="shared" si="82"/>
        <v>2</v>
      </c>
      <c r="E1301">
        <v>2388</v>
      </c>
      <c r="F1301">
        <v>1916</v>
      </c>
      <c r="G1301" t="s">
        <v>1779</v>
      </c>
      <c r="H1301" t="s">
        <v>11</v>
      </c>
      <c r="I1301">
        <v>1</v>
      </c>
      <c r="J1301" t="s">
        <v>19</v>
      </c>
      <c r="K1301" t="s">
        <v>11</v>
      </c>
    </row>
    <row r="1302" spans="1:11" x14ac:dyDescent="0.25">
      <c r="A1302" t="str">
        <f t="shared" si="85"/>
        <v>422</v>
      </c>
      <c r="B1302" t="str">
        <f>"18"</f>
        <v>18</v>
      </c>
      <c r="C1302" t="s">
        <v>1780</v>
      </c>
      <c r="D1302" t="str">
        <f t="shared" si="82"/>
        <v>2</v>
      </c>
      <c r="E1302">
        <v>2924</v>
      </c>
      <c r="F1302">
        <v>1974</v>
      </c>
      <c r="G1302" t="s">
        <v>666</v>
      </c>
      <c r="H1302" t="s">
        <v>11</v>
      </c>
      <c r="I1302">
        <v>4</v>
      </c>
      <c r="J1302" t="s">
        <v>19</v>
      </c>
      <c r="K1302" t="s">
        <v>11</v>
      </c>
    </row>
    <row r="1303" spans="1:11" x14ac:dyDescent="0.25">
      <c r="A1303" t="str">
        <f t="shared" si="85"/>
        <v>422</v>
      </c>
      <c r="B1303" t="str">
        <f>"20"</f>
        <v>20</v>
      </c>
      <c r="C1303" t="s">
        <v>1783</v>
      </c>
      <c r="D1303" t="str">
        <f t="shared" si="82"/>
        <v>2</v>
      </c>
      <c r="E1303">
        <v>1889</v>
      </c>
      <c r="F1303">
        <v>1925</v>
      </c>
      <c r="G1303" t="s">
        <v>207</v>
      </c>
      <c r="H1303" t="s">
        <v>11</v>
      </c>
      <c r="I1303">
        <v>2</v>
      </c>
      <c r="J1303" t="s">
        <v>19</v>
      </c>
      <c r="K1303" t="s">
        <v>11</v>
      </c>
    </row>
    <row r="1304" spans="1:11" x14ac:dyDescent="0.25">
      <c r="A1304" t="str">
        <f t="shared" si="85"/>
        <v>422</v>
      </c>
      <c r="B1304" t="str">
        <f>"21"</f>
        <v>21</v>
      </c>
      <c r="C1304" t="s">
        <v>1785</v>
      </c>
      <c r="D1304" t="str">
        <f t="shared" si="82"/>
        <v>2</v>
      </c>
      <c r="E1304">
        <v>1200</v>
      </c>
      <c r="F1304">
        <v>1925</v>
      </c>
      <c r="G1304" t="s">
        <v>29</v>
      </c>
      <c r="H1304" t="s">
        <v>11</v>
      </c>
      <c r="I1304">
        <v>1</v>
      </c>
      <c r="J1304" t="s">
        <v>19</v>
      </c>
      <c r="K1304" t="s">
        <v>11</v>
      </c>
    </row>
    <row r="1305" spans="1:11" x14ac:dyDescent="0.25">
      <c r="A1305" t="str">
        <f t="shared" ref="A1305:A1326" si="86">"423"</f>
        <v>423</v>
      </c>
      <c r="B1305" t="str">
        <f>"1"</f>
        <v>1</v>
      </c>
      <c r="C1305" t="s">
        <v>1786</v>
      </c>
      <c r="D1305" t="str">
        <f t="shared" si="82"/>
        <v>2</v>
      </c>
      <c r="E1305">
        <v>1633</v>
      </c>
      <c r="F1305">
        <v>1955</v>
      </c>
      <c r="G1305" t="s">
        <v>29</v>
      </c>
      <c r="H1305" t="s">
        <v>11</v>
      </c>
      <c r="I1305">
        <v>1</v>
      </c>
      <c r="J1305" t="s">
        <v>19</v>
      </c>
      <c r="K1305" t="s">
        <v>11</v>
      </c>
    </row>
    <row r="1306" spans="1:11" x14ac:dyDescent="0.25">
      <c r="A1306" t="str">
        <f t="shared" si="86"/>
        <v>423</v>
      </c>
      <c r="B1306" t="str">
        <f>"2"</f>
        <v>2</v>
      </c>
      <c r="C1306" t="s">
        <v>1787</v>
      </c>
      <c r="D1306" t="str">
        <f t="shared" si="82"/>
        <v>2</v>
      </c>
      <c r="E1306">
        <v>1468</v>
      </c>
      <c r="F1306">
        <v>1956</v>
      </c>
      <c r="G1306" t="s">
        <v>1788</v>
      </c>
      <c r="H1306" t="s">
        <v>11</v>
      </c>
      <c r="I1306">
        <v>1</v>
      </c>
      <c r="J1306" t="s">
        <v>19</v>
      </c>
      <c r="K1306" t="s">
        <v>11</v>
      </c>
    </row>
    <row r="1307" spans="1:11" x14ac:dyDescent="0.25">
      <c r="A1307" t="str">
        <f t="shared" si="86"/>
        <v>423</v>
      </c>
      <c r="B1307" t="str">
        <f>"3"</f>
        <v>3</v>
      </c>
      <c r="C1307" t="s">
        <v>1789</v>
      </c>
      <c r="D1307" t="str">
        <f t="shared" si="82"/>
        <v>2</v>
      </c>
      <c r="E1307">
        <v>1429</v>
      </c>
      <c r="F1307">
        <v>1957</v>
      </c>
      <c r="G1307" t="s">
        <v>123</v>
      </c>
      <c r="H1307" t="s">
        <v>11</v>
      </c>
      <c r="I1307">
        <v>1</v>
      </c>
      <c r="J1307" t="s">
        <v>19</v>
      </c>
      <c r="K1307" t="s">
        <v>11</v>
      </c>
    </row>
    <row r="1308" spans="1:11" x14ac:dyDescent="0.25">
      <c r="A1308" t="str">
        <f t="shared" si="86"/>
        <v>423</v>
      </c>
      <c r="B1308" t="str">
        <f>"4"</f>
        <v>4</v>
      </c>
      <c r="C1308" t="s">
        <v>1790</v>
      </c>
      <c r="D1308" t="str">
        <f t="shared" si="82"/>
        <v>2</v>
      </c>
      <c r="E1308">
        <v>1266</v>
      </c>
      <c r="F1308">
        <v>1957</v>
      </c>
      <c r="G1308" t="s">
        <v>27</v>
      </c>
      <c r="H1308" t="s">
        <v>11</v>
      </c>
      <c r="I1308">
        <v>1</v>
      </c>
      <c r="J1308" t="s">
        <v>19</v>
      </c>
      <c r="K1308" t="s">
        <v>11</v>
      </c>
    </row>
    <row r="1309" spans="1:11" x14ac:dyDescent="0.25">
      <c r="A1309" t="str">
        <f t="shared" si="86"/>
        <v>423</v>
      </c>
      <c r="B1309" t="str">
        <f>"5"</f>
        <v>5</v>
      </c>
      <c r="C1309" t="s">
        <v>1791</v>
      </c>
      <c r="D1309" t="str">
        <f t="shared" si="82"/>
        <v>2</v>
      </c>
      <c r="E1309">
        <v>1237</v>
      </c>
      <c r="F1309">
        <v>1956</v>
      </c>
      <c r="G1309" t="s">
        <v>29</v>
      </c>
      <c r="H1309" t="s">
        <v>11</v>
      </c>
      <c r="I1309">
        <v>1</v>
      </c>
      <c r="J1309" t="s">
        <v>19</v>
      </c>
      <c r="K1309" t="s">
        <v>11</v>
      </c>
    </row>
    <row r="1310" spans="1:11" x14ac:dyDescent="0.25">
      <c r="A1310" t="str">
        <f t="shared" si="86"/>
        <v>423</v>
      </c>
      <c r="B1310" t="str">
        <f>"6"</f>
        <v>6</v>
      </c>
      <c r="C1310" t="s">
        <v>1792</v>
      </c>
      <c r="D1310" t="str">
        <f t="shared" si="82"/>
        <v>2</v>
      </c>
      <c r="E1310">
        <v>2427</v>
      </c>
      <c r="F1310">
        <v>1959</v>
      </c>
      <c r="G1310" t="s">
        <v>192</v>
      </c>
      <c r="H1310" t="s">
        <v>11</v>
      </c>
      <c r="I1310">
        <v>1</v>
      </c>
      <c r="J1310" t="s">
        <v>19</v>
      </c>
      <c r="K1310" t="s">
        <v>11</v>
      </c>
    </row>
    <row r="1311" spans="1:11" x14ac:dyDescent="0.25">
      <c r="A1311" t="str">
        <f t="shared" si="86"/>
        <v>423</v>
      </c>
      <c r="B1311" t="str">
        <f>"7"</f>
        <v>7</v>
      </c>
      <c r="C1311" t="s">
        <v>1793</v>
      </c>
      <c r="D1311" t="str">
        <f t="shared" ref="D1311:D1374" si="87">"2"</f>
        <v>2</v>
      </c>
      <c r="E1311">
        <v>2450</v>
      </c>
      <c r="F1311">
        <v>1970</v>
      </c>
      <c r="G1311" t="s">
        <v>1794</v>
      </c>
      <c r="H1311" t="s">
        <v>11</v>
      </c>
      <c r="I1311">
        <v>1</v>
      </c>
      <c r="J1311" t="s">
        <v>19</v>
      </c>
      <c r="K1311" t="s">
        <v>11</v>
      </c>
    </row>
    <row r="1312" spans="1:11" x14ac:dyDescent="0.25">
      <c r="A1312" t="str">
        <f t="shared" si="86"/>
        <v>423</v>
      </c>
      <c r="B1312" t="str">
        <f>"8"</f>
        <v>8</v>
      </c>
      <c r="C1312" t="s">
        <v>1795</v>
      </c>
      <c r="D1312" t="str">
        <f t="shared" si="87"/>
        <v>2</v>
      </c>
      <c r="E1312">
        <v>2420</v>
      </c>
      <c r="F1312">
        <v>1971</v>
      </c>
      <c r="G1312" t="s">
        <v>1796</v>
      </c>
      <c r="H1312" t="s">
        <v>11</v>
      </c>
      <c r="I1312">
        <v>1</v>
      </c>
      <c r="J1312" t="s">
        <v>19</v>
      </c>
      <c r="K1312" t="s">
        <v>11</v>
      </c>
    </row>
    <row r="1313" spans="1:11" x14ac:dyDescent="0.25">
      <c r="A1313" t="str">
        <f t="shared" si="86"/>
        <v>423</v>
      </c>
      <c r="B1313" t="str">
        <f>"9"</f>
        <v>9</v>
      </c>
      <c r="C1313" t="s">
        <v>1797</v>
      </c>
      <c r="D1313" t="str">
        <f t="shared" si="87"/>
        <v>2</v>
      </c>
      <c r="E1313">
        <v>1139</v>
      </c>
      <c r="F1313">
        <v>1909</v>
      </c>
      <c r="G1313" t="s">
        <v>29</v>
      </c>
      <c r="H1313" t="s">
        <v>11</v>
      </c>
      <c r="I1313">
        <v>1</v>
      </c>
      <c r="J1313" t="s">
        <v>19</v>
      </c>
      <c r="K1313" t="s">
        <v>11</v>
      </c>
    </row>
    <row r="1314" spans="1:11" x14ac:dyDescent="0.25">
      <c r="A1314" t="str">
        <f t="shared" si="86"/>
        <v>423</v>
      </c>
      <c r="B1314" t="str">
        <f>"10"</f>
        <v>10</v>
      </c>
      <c r="C1314" t="s">
        <v>1798</v>
      </c>
      <c r="D1314" t="str">
        <f t="shared" si="87"/>
        <v>2</v>
      </c>
      <c r="E1314">
        <v>1468</v>
      </c>
      <c r="F1314">
        <v>1958</v>
      </c>
      <c r="G1314" t="s">
        <v>35</v>
      </c>
      <c r="H1314" t="s">
        <v>11</v>
      </c>
      <c r="I1314">
        <v>1</v>
      </c>
      <c r="J1314" t="s">
        <v>19</v>
      </c>
      <c r="K1314" t="s">
        <v>11</v>
      </c>
    </row>
    <row r="1315" spans="1:11" x14ac:dyDescent="0.25">
      <c r="A1315" t="str">
        <f t="shared" si="86"/>
        <v>423</v>
      </c>
      <c r="B1315" t="str">
        <f>"11"</f>
        <v>11</v>
      </c>
      <c r="C1315" t="s">
        <v>1799</v>
      </c>
      <c r="D1315" t="str">
        <f t="shared" si="87"/>
        <v>2</v>
      </c>
      <c r="E1315">
        <v>1408</v>
      </c>
      <c r="F1315">
        <v>1957</v>
      </c>
      <c r="G1315" t="s">
        <v>27</v>
      </c>
      <c r="H1315" t="s">
        <v>11</v>
      </c>
      <c r="I1315">
        <v>1</v>
      </c>
      <c r="J1315" t="s">
        <v>19</v>
      </c>
      <c r="K1315" t="s">
        <v>11</v>
      </c>
    </row>
    <row r="1316" spans="1:11" x14ac:dyDescent="0.25">
      <c r="A1316" t="str">
        <f t="shared" si="86"/>
        <v>423</v>
      </c>
      <c r="B1316" t="str">
        <f>"12"</f>
        <v>12</v>
      </c>
      <c r="C1316" t="s">
        <v>1800</v>
      </c>
      <c r="D1316" t="str">
        <f t="shared" si="87"/>
        <v>2</v>
      </c>
      <c r="E1316">
        <v>1060</v>
      </c>
      <c r="F1316">
        <v>1981</v>
      </c>
      <c r="G1316" t="s">
        <v>21</v>
      </c>
      <c r="H1316" t="s">
        <v>11</v>
      </c>
      <c r="I1316">
        <v>1</v>
      </c>
      <c r="J1316" t="s">
        <v>19</v>
      </c>
      <c r="K1316" t="s">
        <v>11</v>
      </c>
    </row>
    <row r="1317" spans="1:11" x14ac:dyDescent="0.25">
      <c r="A1317" t="str">
        <f t="shared" si="86"/>
        <v>423</v>
      </c>
      <c r="B1317" t="str">
        <f>"13"</f>
        <v>13</v>
      </c>
      <c r="C1317" t="s">
        <v>1801</v>
      </c>
      <c r="D1317" t="str">
        <f t="shared" si="87"/>
        <v>2</v>
      </c>
      <c r="E1317">
        <v>1088</v>
      </c>
      <c r="F1317">
        <v>1958</v>
      </c>
      <c r="G1317" t="s">
        <v>21</v>
      </c>
      <c r="H1317" t="s">
        <v>11</v>
      </c>
      <c r="I1317">
        <v>1</v>
      </c>
      <c r="J1317" t="s">
        <v>19</v>
      </c>
      <c r="K1317" t="s">
        <v>11</v>
      </c>
    </row>
    <row r="1318" spans="1:11" x14ac:dyDescent="0.25">
      <c r="A1318" t="str">
        <f t="shared" si="86"/>
        <v>423</v>
      </c>
      <c r="B1318" t="str">
        <f>"14"</f>
        <v>14</v>
      </c>
      <c r="C1318" t="s">
        <v>1802</v>
      </c>
      <c r="D1318" t="str">
        <f t="shared" si="87"/>
        <v>2</v>
      </c>
      <c r="E1318">
        <v>1414</v>
      </c>
      <c r="F1318">
        <v>1955</v>
      </c>
      <c r="G1318" t="s">
        <v>25</v>
      </c>
      <c r="H1318" t="s">
        <v>11</v>
      </c>
      <c r="I1318">
        <v>1</v>
      </c>
      <c r="J1318" t="s">
        <v>19</v>
      </c>
      <c r="K1318" t="s">
        <v>11</v>
      </c>
    </row>
    <row r="1319" spans="1:11" x14ac:dyDescent="0.25">
      <c r="A1319" t="str">
        <f t="shared" si="86"/>
        <v>423</v>
      </c>
      <c r="B1319" t="str">
        <f>"15"</f>
        <v>15</v>
      </c>
      <c r="C1319" t="s">
        <v>1803</v>
      </c>
      <c r="D1319" t="str">
        <f t="shared" si="87"/>
        <v>2</v>
      </c>
      <c r="E1319">
        <v>1132</v>
      </c>
      <c r="F1319">
        <v>1955</v>
      </c>
      <c r="G1319" t="s">
        <v>21</v>
      </c>
      <c r="H1319" t="s">
        <v>11</v>
      </c>
      <c r="I1319">
        <v>1</v>
      </c>
      <c r="J1319" t="s">
        <v>19</v>
      </c>
      <c r="K1319" t="s">
        <v>11</v>
      </c>
    </row>
    <row r="1320" spans="1:11" x14ac:dyDescent="0.25">
      <c r="A1320" t="str">
        <f t="shared" si="86"/>
        <v>423</v>
      </c>
      <c r="B1320" t="str">
        <f>"16"</f>
        <v>16</v>
      </c>
      <c r="C1320" t="s">
        <v>1804</v>
      </c>
      <c r="D1320" t="str">
        <f t="shared" si="87"/>
        <v>2</v>
      </c>
      <c r="E1320">
        <v>1088</v>
      </c>
      <c r="F1320">
        <v>1955</v>
      </c>
      <c r="G1320" t="s">
        <v>123</v>
      </c>
      <c r="H1320" t="s">
        <v>11</v>
      </c>
      <c r="I1320">
        <v>1</v>
      </c>
      <c r="J1320" t="s">
        <v>19</v>
      </c>
      <c r="K1320" t="s">
        <v>11</v>
      </c>
    </row>
    <row r="1321" spans="1:11" x14ac:dyDescent="0.25">
      <c r="A1321" t="str">
        <f t="shared" si="86"/>
        <v>423</v>
      </c>
      <c r="B1321" t="str">
        <f>"17"</f>
        <v>17</v>
      </c>
      <c r="C1321" t="s">
        <v>1805</v>
      </c>
      <c r="D1321" t="str">
        <f t="shared" si="87"/>
        <v>2</v>
      </c>
      <c r="E1321">
        <v>1443</v>
      </c>
      <c r="F1321">
        <v>1959</v>
      </c>
      <c r="G1321" t="s">
        <v>27</v>
      </c>
      <c r="H1321" t="s">
        <v>11</v>
      </c>
      <c r="I1321">
        <v>1</v>
      </c>
      <c r="J1321" t="s">
        <v>19</v>
      </c>
      <c r="K1321" t="s">
        <v>11</v>
      </c>
    </row>
    <row r="1322" spans="1:11" x14ac:dyDescent="0.25">
      <c r="A1322" t="str">
        <f t="shared" si="86"/>
        <v>423</v>
      </c>
      <c r="B1322" t="str">
        <f>"18"</f>
        <v>18</v>
      </c>
      <c r="C1322" t="s">
        <v>1806</v>
      </c>
      <c r="D1322" t="str">
        <f t="shared" si="87"/>
        <v>2</v>
      </c>
      <c r="E1322">
        <v>2112</v>
      </c>
      <c r="F1322">
        <v>1961</v>
      </c>
      <c r="G1322" t="s">
        <v>368</v>
      </c>
      <c r="H1322" t="s">
        <v>11</v>
      </c>
      <c r="I1322">
        <v>1</v>
      </c>
      <c r="J1322" t="s">
        <v>19</v>
      </c>
      <c r="K1322" t="s">
        <v>11</v>
      </c>
    </row>
    <row r="1323" spans="1:11" x14ac:dyDescent="0.25">
      <c r="A1323" t="str">
        <f t="shared" si="86"/>
        <v>423</v>
      </c>
      <c r="B1323" t="str">
        <f>"19"</f>
        <v>19</v>
      </c>
      <c r="C1323" t="s">
        <v>1807</v>
      </c>
      <c r="D1323" t="str">
        <f t="shared" si="87"/>
        <v>2</v>
      </c>
      <c r="E1323">
        <v>1168</v>
      </c>
      <c r="F1323">
        <v>1960</v>
      </c>
      <c r="G1323" t="s">
        <v>123</v>
      </c>
      <c r="H1323" t="s">
        <v>11</v>
      </c>
      <c r="I1323">
        <v>1</v>
      </c>
      <c r="J1323" t="s">
        <v>19</v>
      </c>
      <c r="K1323" t="s">
        <v>11</v>
      </c>
    </row>
    <row r="1324" spans="1:11" x14ac:dyDescent="0.25">
      <c r="A1324" t="str">
        <f t="shared" si="86"/>
        <v>423</v>
      </c>
      <c r="B1324" t="str">
        <f>"20"</f>
        <v>20</v>
      </c>
      <c r="C1324" t="s">
        <v>1808</v>
      </c>
      <c r="D1324" t="str">
        <f t="shared" si="87"/>
        <v>2</v>
      </c>
      <c r="E1324">
        <v>1174</v>
      </c>
      <c r="F1324">
        <v>1955</v>
      </c>
      <c r="G1324" t="s">
        <v>123</v>
      </c>
      <c r="H1324" t="s">
        <v>11</v>
      </c>
      <c r="I1324">
        <v>1</v>
      </c>
      <c r="J1324" t="s">
        <v>19</v>
      </c>
      <c r="K1324" t="s">
        <v>11</v>
      </c>
    </row>
    <row r="1325" spans="1:11" x14ac:dyDescent="0.25">
      <c r="A1325" t="str">
        <f t="shared" si="86"/>
        <v>423</v>
      </c>
      <c r="B1325" t="str">
        <f>"21"</f>
        <v>21</v>
      </c>
      <c r="C1325" t="s">
        <v>1809</v>
      </c>
      <c r="D1325" t="str">
        <f t="shared" si="87"/>
        <v>2</v>
      </c>
      <c r="E1325">
        <v>1621</v>
      </c>
      <c r="F1325">
        <v>1960</v>
      </c>
      <c r="G1325" t="s">
        <v>1810</v>
      </c>
      <c r="H1325" t="s">
        <v>11</v>
      </c>
      <c r="I1325">
        <v>1</v>
      </c>
      <c r="J1325" t="s">
        <v>19</v>
      </c>
      <c r="K1325" t="s">
        <v>11</v>
      </c>
    </row>
    <row r="1326" spans="1:11" x14ac:dyDescent="0.25">
      <c r="A1326" t="str">
        <f t="shared" si="86"/>
        <v>423</v>
      </c>
      <c r="B1326" t="str">
        <f>"22"</f>
        <v>22</v>
      </c>
      <c r="C1326" t="s">
        <v>1811</v>
      </c>
      <c r="D1326" t="str">
        <f t="shared" si="87"/>
        <v>2</v>
      </c>
      <c r="E1326">
        <v>1459</v>
      </c>
      <c r="F1326">
        <v>1955</v>
      </c>
      <c r="G1326" t="s">
        <v>27</v>
      </c>
      <c r="H1326" t="s">
        <v>11</v>
      </c>
      <c r="I1326">
        <v>1</v>
      </c>
      <c r="J1326" t="s">
        <v>19</v>
      </c>
      <c r="K1326" t="s">
        <v>11</v>
      </c>
    </row>
    <row r="1327" spans="1:11" x14ac:dyDescent="0.25">
      <c r="A1327" t="str">
        <f t="shared" ref="A1327:A1343" si="88">"501"</f>
        <v>501</v>
      </c>
      <c r="B1327" t="str">
        <f>"1.01"</f>
        <v>1.01</v>
      </c>
      <c r="C1327" t="s">
        <v>1812</v>
      </c>
      <c r="D1327" t="str">
        <f t="shared" si="87"/>
        <v>2</v>
      </c>
      <c r="E1327">
        <v>2840</v>
      </c>
      <c r="F1327">
        <v>1983</v>
      </c>
      <c r="G1327" t="s">
        <v>35</v>
      </c>
      <c r="H1327" t="s">
        <v>11</v>
      </c>
      <c r="I1327">
        <v>1</v>
      </c>
      <c r="J1327" t="s">
        <v>19</v>
      </c>
      <c r="K1327" t="s">
        <v>11</v>
      </c>
    </row>
    <row r="1328" spans="1:11" x14ac:dyDescent="0.25">
      <c r="A1328" t="str">
        <f t="shared" si="88"/>
        <v>501</v>
      </c>
      <c r="B1328" t="str">
        <f>"1.02"</f>
        <v>1.02</v>
      </c>
      <c r="C1328" t="s">
        <v>1813</v>
      </c>
      <c r="D1328" t="str">
        <f t="shared" si="87"/>
        <v>2</v>
      </c>
      <c r="E1328">
        <v>1664</v>
      </c>
      <c r="F1328">
        <v>1919</v>
      </c>
      <c r="G1328" t="s">
        <v>21</v>
      </c>
      <c r="H1328" t="s">
        <v>11</v>
      </c>
      <c r="I1328">
        <v>1</v>
      </c>
      <c r="J1328" t="s">
        <v>19</v>
      </c>
      <c r="K1328" t="s">
        <v>11</v>
      </c>
    </row>
    <row r="1329" spans="1:11" x14ac:dyDescent="0.25">
      <c r="A1329" t="str">
        <f t="shared" si="88"/>
        <v>501</v>
      </c>
      <c r="B1329" t="str">
        <f>"2"</f>
        <v>2</v>
      </c>
      <c r="C1329" t="s">
        <v>1814</v>
      </c>
      <c r="D1329" t="str">
        <f t="shared" si="87"/>
        <v>2</v>
      </c>
      <c r="E1329">
        <v>1645</v>
      </c>
      <c r="F1329">
        <v>1939</v>
      </c>
      <c r="G1329" t="s">
        <v>21</v>
      </c>
      <c r="H1329" t="s">
        <v>11</v>
      </c>
      <c r="I1329">
        <v>1</v>
      </c>
      <c r="J1329" t="s">
        <v>19</v>
      </c>
      <c r="K1329" t="s">
        <v>11</v>
      </c>
    </row>
    <row r="1330" spans="1:11" x14ac:dyDescent="0.25">
      <c r="A1330" t="str">
        <f t="shared" si="88"/>
        <v>501</v>
      </c>
      <c r="B1330" t="str">
        <f>"3"</f>
        <v>3</v>
      </c>
      <c r="C1330" t="s">
        <v>1815</v>
      </c>
      <c r="D1330" t="str">
        <f t="shared" si="87"/>
        <v>2</v>
      </c>
      <c r="E1330">
        <v>1843</v>
      </c>
      <c r="F1330">
        <v>1933</v>
      </c>
      <c r="G1330" t="s">
        <v>368</v>
      </c>
      <c r="H1330" t="s">
        <v>11</v>
      </c>
      <c r="I1330">
        <v>1</v>
      </c>
      <c r="J1330" t="s">
        <v>19</v>
      </c>
      <c r="K1330" t="s">
        <v>11</v>
      </c>
    </row>
    <row r="1331" spans="1:11" x14ac:dyDescent="0.25">
      <c r="A1331" t="str">
        <f t="shared" si="88"/>
        <v>501</v>
      </c>
      <c r="B1331" t="str">
        <f>"4"</f>
        <v>4</v>
      </c>
      <c r="C1331" t="s">
        <v>1816</v>
      </c>
      <c r="D1331" t="str">
        <f t="shared" si="87"/>
        <v>2</v>
      </c>
      <c r="E1331">
        <v>1456</v>
      </c>
      <c r="F1331">
        <v>1939</v>
      </c>
      <c r="G1331" t="s">
        <v>21</v>
      </c>
      <c r="H1331" t="s">
        <v>11</v>
      </c>
      <c r="I1331">
        <v>1</v>
      </c>
      <c r="J1331" t="s">
        <v>19</v>
      </c>
      <c r="K1331" t="s">
        <v>11</v>
      </c>
    </row>
    <row r="1332" spans="1:11" x14ac:dyDescent="0.25">
      <c r="A1332" t="str">
        <f t="shared" si="88"/>
        <v>501</v>
      </c>
      <c r="B1332" t="str">
        <f>"5"</f>
        <v>5</v>
      </c>
      <c r="C1332" t="s">
        <v>1817</v>
      </c>
      <c r="D1332" t="str">
        <f t="shared" si="87"/>
        <v>2</v>
      </c>
      <c r="E1332">
        <v>1284</v>
      </c>
      <c r="F1332">
        <v>1939</v>
      </c>
      <c r="G1332" t="s">
        <v>21</v>
      </c>
      <c r="H1332" t="s">
        <v>11</v>
      </c>
      <c r="I1332">
        <v>1</v>
      </c>
      <c r="J1332" t="s">
        <v>19</v>
      </c>
      <c r="K1332" t="s">
        <v>11</v>
      </c>
    </row>
    <row r="1333" spans="1:11" x14ac:dyDescent="0.25">
      <c r="A1333" t="str">
        <f t="shared" si="88"/>
        <v>501</v>
      </c>
      <c r="B1333" t="str">
        <f>"6"</f>
        <v>6</v>
      </c>
      <c r="C1333" t="s">
        <v>1818</v>
      </c>
      <c r="D1333" t="str">
        <f t="shared" si="87"/>
        <v>2</v>
      </c>
      <c r="E1333">
        <v>2103</v>
      </c>
      <c r="F1333">
        <v>1938</v>
      </c>
      <c r="G1333" t="s">
        <v>1819</v>
      </c>
      <c r="H1333" t="s">
        <v>11</v>
      </c>
      <c r="I1333">
        <v>1</v>
      </c>
      <c r="J1333" t="s">
        <v>19</v>
      </c>
      <c r="K1333" t="s">
        <v>11</v>
      </c>
    </row>
    <row r="1334" spans="1:11" x14ac:dyDescent="0.25">
      <c r="A1334" t="str">
        <f t="shared" si="88"/>
        <v>501</v>
      </c>
      <c r="B1334" t="str">
        <f>"7"</f>
        <v>7</v>
      </c>
      <c r="C1334" t="s">
        <v>1820</v>
      </c>
      <c r="D1334" t="str">
        <f t="shared" si="87"/>
        <v>2</v>
      </c>
      <c r="E1334">
        <v>1702</v>
      </c>
      <c r="F1334">
        <v>1938</v>
      </c>
      <c r="G1334" t="s">
        <v>21</v>
      </c>
      <c r="H1334" t="s">
        <v>11</v>
      </c>
      <c r="I1334">
        <v>1</v>
      </c>
      <c r="J1334" t="s">
        <v>19</v>
      </c>
      <c r="K1334" t="s">
        <v>11</v>
      </c>
    </row>
    <row r="1335" spans="1:11" x14ac:dyDescent="0.25">
      <c r="A1335" t="str">
        <f t="shared" si="88"/>
        <v>501</v>
      </c>
      <c r="B1335" t="str">
        <f>"8"</f>
        <v>8</v>
      </c>
      <c r="C1335" t="s">
        <v>1821</v>
      </c>
      <c r="D1335" t="str">
        <f t="shared" si="87"/>
        <v>2</v>
      </c>
      <c r="E1335">
        <v>1598</v>
      </c>
      <c r="F1335">
        <v>1925</v>
      </c>
      <c r="G1335" t="s">
        <v>21</v>
      </c>
      <c r="H1335" t="s">
        <v>11</v>
      </c>
      <c r="I1335">
        <v>1</v>
      </c>
      <c r="J1335" t="s">
        <v>19</v>
      </c>
      <c r="K1335" t="s">
        <v>11</v>
      </c>
    </row>
    <row r="1336" spans="1:11" x14ac:dyDescent="0.25">
      <c r="A1336" t="str">
        <f t="shared" si="88"/>
        <v>501</v>
      </c>
      <c r="B1336" t="str">
        <f>"9"</f>
        <v>9</v>
      </c>
      <c r="C1336" t="s">
        <v>1822</v>
      </c>
      <c r="D1336" t="str">
        <f t="shared" si="87"/>
        <v>2</v>
      </c>
      <c r="E1336">
        <v>1305</v>
      </c>
      <c r="F1336">
        <v>1929</v>
      </c>
      <c r="G1336" t="s">
        <v>21</v>
      </c>
      <c r="H1336" t="s">
        <v>11</v>
      </c>
      <c r="I1336">
        <v>1</v>
      </c>
      <c r="J1336" t="s">
        <v>19</v>
      </c>
      <c r="K1336" t="s">
        <v>11</v>
      </c>
    </row>
    <row r="1337" spans="1:11" x14ac:dyDescent="0.25">
      <c r="A1337" t="str">
        <f t="shared" si="88"/>
        <v>501</v>
      </c>
      <c r="B1337" t="str">
        <f>"10"</f>
        <v>10</v>
      </c>
      <c r="C1337" t="s">
        <v>1823</v>
      </c>
      <c r="D1337" t="str">
        <f t="shared" si="87"/>
        <v>2</v>
      </c>
      <c r="E1337">
        <v>1500</v>
      </c>
      <c r="F1337">
        <v>1950</v>
      </c>
      <c r="G1337" t="s">
        <v>21</v>
      </c>
      <c r="H1337" t="s">
        <v>11</v>
      </c>
      <c r="I1337">
        <v>1</v>
      </c>
      <c r="J1337" t="s">
        <v>19</v>
      </c>
      <c r="K1337" t="s">
        <v>11</v>
      </c>
    </row>
    <row r="1338" spans="1:11" x14ac:dyDescent="0.25">
      <c r="A1338" t="str">
        <f t="shared" si="88"/>
        <v>501</v>
      </c>
      <c r="B1338" t="str">
        <f>"11"</f>
        <v>11</v>
      </c>
      <c r="C1338" t="s">
        <v>1824</v>
      </c>
      <c r="D1338" t="str">
        <f t="shared" si="87"/>
        <v>2</v>
      </c>
      <c r="E1338">
        <v>1591</v>
      </c>
      <c r="F1338">
        <v>1925</v>
      </c>
      <c r="G1338" t="s">
        <v>424</v>
      </c>
      <c r="H1338" t="s">
        <v>11</v>
      </c>
      <c r="I1338">
        <v>1</v>
      </c>
      <c r="J1338" t="s">
        <v>19</v>
      </c>
      <c r="K1338" t="s">
        <v>11</v>
      </c>
    </row>
    <row r="1339" spans="1:11" x14ac:dyDescent="0.25">
      <c r="A1339" t="str">
        <f t="shared" si="88"/>
        <v>501</v>
      </c>
      <c r="B1339" t="str">
        <f>"12"</f>
        <v>12</v>
      </c>
      <c r="C1339" t="s">
        <v>1825</v>
      </c>
      <c r="D1339" t="str">
        <f t="shared" si="87"/>
        <v>2</v>
      </c>
      <c r="E1339">
        <v>2023</v>
      </c>
      <c r="F1339">
        <v>1930</v>
      </c>
      <c r="G1339" t="s">
        <v>123</v>
      </c>
      <c r="H1339" t="s">
        <v>11</v>
      </c>
      <c r="I1339">
        <v>1</v>
      </c>
      <c r="J1339" t="s">
        <v>19</v>
      </c>
      <c r="K1339" t="s">
        <v>11</v>
      </c>
    </row>
    <row r="1340" spans="1:11" x14ac:dyDescent="0.25">
      <c r="A1340" t="str">
        <f t="shared" si="88"/>
        <v>501</v>
      </c>
      <c r="B1340" t="str">
        <f>"13"</f>
        <v>13</v>
      </c>
      <c r="C1340" t="s">
        <v>1826</v>
      </c>
      <c r="D1340" t="str">
        <f t="shared" si="87"/>
        <v>2</v>
      </c>
      <c r="E1340">
        <v>1472</v>
      </c>
      <c r="F1340">
        <v>1954</v>
      </c>
      <c r="G1340" t="s">
        <v>1541</v>
      </c>
      <c r="H1340" t="s">
        <v>11</v>
      </c>
      <c r="I1340">
        <v>1</v>
      </c>
      <c r="J1340" t="s">
        <v>19</v>
      </c>
      <c r="K1340" t="s">
        <v>11</v>
      </c>
    </row>
    <row r="1341" spans="1:11" x14ac:dyDescent="0.25">
      <c r="A1341" t="str">
        <f t="shared" si="88"/>
        <v>501</v>
      </c>
      <c r="B1341" t="str">
        <f>"14"</f>
        <v>14</v>
      </c>
      <c r="C1341" t="s">
        <v>1827</v>
      </c>
      <c r="D1341" t="str">
        <f t="shared" si="87"/>
        <v>2</v>
      </c>
      <c r="E1341">
        <v>2172</v>
      </c>
      <c r="F1341">
        <v>1963</v>
      </c>
      <c r="G1341" t="s">
        <v>1828</v>
      </c>
      <c r="H1341" t="s">
        <v>11</v>
      </c>
      <c r="I1341">
        <v>1</v>
      </c>
      <c r="J1341" t="s">
        <v>19</v>
      </c>
      <c r="K1341" t="s">
        <v>11</v>
      </c>
    </row>
    <row r="1342" spans="1:11" x14ac:dyDescent="0.25">
      <c r="A1342" t="str">
        <f t="shared" si="88"/>
        <v>501</v>
      </c>
      <c r="B1342" t="str">
        <f>"15"</f>
        <v>15</v>
      </c>
      <c r="C1342" t="s">
        <v>1829</v>
      </c>
      <c r="D1342" t="str">
        <f t="shared" si="87"/>
        <v>2</v>
      </c>
      <c r="E1342">
        <v>1325</v>
      </c>
      <c r="F1342">
        <v>1955</v>
      </c>
      <c r="G1342" t="s">
        <v>58</v>
      </c>
      <c r="H1342" t="s">
        <v>11</v>
      </c>
      <c r="I1342">
        <v>1</v>
      </c>
      <c r="J1342" t="s">
        <v>19</v>
      </c>
      <c r="K1342" t="s">
        <v>11</v>
      </c>
    </row>
    <row r="1343" spans="1:11" x14ac:dyDescent="0.25">
      <c r="A1343" t="str">
        <f t="shared" si="88"/>
        <v>501</v>
      </c>
      <c r="B1343" t="str">
        <f>"16"</f>
        <v>16</v>
      </c>
      <c r="C1343" t="s">
        <v>1830</v>
      </c>
      <c r="D1343" t="str">
        <f t="shared" si="87"/>
        <v>2</v>
      </c>
      <c r="E1343">
        <v>1488</v>
      </c>
      <c r="F1343">
        <v>1955</v>
      </c>
      <c r="G1343" t="s">
        <v>31</v>
      </c>
      <c r="H1343" t="s">
        <v>11</v>
      </c>
      <c r="I1343">
        <v>1</v>
      </c>
      <c r="J1343" t="s">
        <v>19</v>
      </c>
      <c r="K1343" t="s">
        <v>11</v>
      </c>
    </row>
    <row r="1344" spans="1:11" x14ac:dyDescent="0.25">
      <c r="A1344" t="str">
        <f t="shared" ref="A1344:A1357" si="89">"502"</f>
        <v>502</v>
      </c>
      <c r="B1344" t="str">
        <f>"1"</f>
        <v>1</v>
      </c>
      <c r="C1344" t="s">
        <v>1831</v>
      </c>
      <c r="D1344" t="str">
        <f t="shared" si="87"/>
        <v>2</v>
      </c>
      <c r="E1344">
        <v>1325</v>
      </c>
      <c r="F1344">
        <v>1974</v>
      </c>
      <c r="G1344" t="s">
        <v>1832</v>
      </c>
      <c r="H1344" t="s">
        <v>11</v>
      </c>
      <c r="I1344">
        <v>1</v>
      </c>
      <c r="J1344" t="s">
        <v>19</v>
      </c>
      <c r="K1344" t="s">
        <v>11</v>
      </c>
    </row>
    <row r="1345" spans="1:11" x14ac:dyDescent="0.25">
      <c r="A1345" t="str">
        <f t="shared" si="89"/>
        <v>502</v>
      </c>
      <c r="B1345" t="str">
        <f>"2"</f>
        <v>2</v>
      </c>
      <c r="C1345" t="s">
        <v>1833</v>
      </c>
      <c r="D1345" t="str">
        <f t="shared" si="87"/>
        <v>2</v>
      </c>
      <c r="E1345">
        <v>1557</v>
      </c>
      <c r="F1345">
        <v>1960</v>
      </c>
      <c r="G1345" t="s">
        <v>64</v>
      </c>
      <c r="H1345" t="s">
        <v>11</v>
      </c>
      <c r="I1345">
        <v>1</v>
      </c>
      <c r="J1345" t="s">
        <v>19</v>
      </c>
      <c r="K1345" t="s">
        <v>11</v>
      </c>
    </row>
    <row r="1346" spans="1:11" x14ac:dyDescent="0.25">
      <c r="A1346" t="str">
        <f t="shared" si="89"/>
        <v>502</v>
      </c>
      <c r="B1346" t="str">
        <f>"3"</f>
        <v>3</v>
      </c>
      <c r="C1346" t="s">
        <v>1834</v>
      </c>
      <c r="D1346" t="str">
        <f t="shared" si="87"/>
        <v>2</v>
      </c>
      <c r="E1346">
        <v>1583</v>
      </c>
      <c r="F1346">
        <v>1951</v>
      </c>
      <c r="G1346" t="s">
        <v>1835</v>
      </c>
      <c r="H1346" t="s">
        <v>11</v>
      </c>
      <c r="I1346">
        <v>1</v>
      </c>
      <c r="J1346" t="s">
        <v>19</v>
      </c>
      <c r="K1346" t="s">
        <v>11</v>
      </c>
    </row>
    <row r="1347" spans="1:11" x14ac:dyDescent="0.25">
      <c r="A1347" t="str">
        <f t="shared" si="89"/>
        <v>502</v>
      </c>
      <c r="B1347" t="str">
        <f>"4"</f>
        <v>4</v>
      </c>
      <c r="C1347" t="s">
        <v>1836</v>
      </c>
      <c r="D1347" t="str">
        <f t="shared" si="87"/>
        <v>2</v>
      </c>
      <c r="E1347">
        <v>1356</v>
      </c>
      <c r="F1347">
        <v>1930</v>
      </c>
      <c r="G1347" t="s">
        <v>25</v>
      </c>
      <c r="H1347" t="s">
        <v>11</v>
      </c>
      <c r="I1347">
        <v>1</v>
      </c>
      <c r="J1347" t="s">
        <v>19</v>
      </c>
      <c r="K1347" t="s">
        <v>11</v>
      </c>
    </row>
    <row r="1348" spans="1:11" x14ac:dyDescent="0.25">
      <c r="A1348" t="str">
        <f t="shared" si="89"/>
        <v>502</v>
      </c>
      <c r="B1348" t="str">
        <f>"5"</f>
        <v>5</v>
      </c>
      <c r="C1348" t="s">
        <v>1837</v>
      </c>
      <c r="D1348" t="str">
        <f t="shared" si="87"/>
        <v>2</v>
      </c>
      <c r="E1348">
        <v>1591</v>
      </c>
      <c r="F1348">
        <v>1930</v>
      </c>
      <c r="G1348" t="s">
        <v>123</v>
      </c>
      <c r="H1348" t="s">
        <v>11</v>
      </c>
      <c r="I1348">
        <v>1</v>
      </c>
      <c r="J1348" t="s">
        <v>19</v>
      </c>
      <c r="K1348" t="s">
        <v>11</v>
      </c>
    </row>
    <row r="1349" spans="1:11" x14ac:dyDescent="0.25">
      <c r="A1349" t="str">
        <f t="shared" si="89"/>
        <v>502</v>
      </c>
      <c r="B1349" t="str">
        <f>"6"</f>
        <v>6</v>
      </c>
      <c r="C1349" t="s">
        <v>1838</v>
      </c>
      <c r="D1349" t="str">
        <f t="shared" si="87"/>
        <v>2</v>
      </c>
      <c r="E1349">
        <v>1528</v>
      </c>
      <c r="F1349">
        <v>1919</v>
      </c>
      <c r="G1349" t="s">
        <v>29</v>
      </c>
      <c r="H1349" t="s">
        <v>11</v>
      </c>
      <c r="I1349">
        <v>1</v>
      </c>
      <c r="J1349" t="s">
        <v>19</v>
      </c>
      <c r="K1349" t="s">
        <v>11</v>
      </c>
    </row>
    <row r="1350" spans="1:11" x14ac:dyDescent="0.25">
      <c r="A1350" t="str">
        <f t="shared" si="89"/>
        <v>502</v>
      </c>
      <c r="B1350" t="str">
        <f>"7"</f>
        <v>7</v>
      </c>
      <c r="C1350" t="s">
        <v>1839</v>
      </c>
      <c r="D1350" t="str">
        <f t="shared" si="87"/>
        <v>2</v>
      </c>
      <c r="E1350">
        <v>1188</v>
      </c>
      <c r="F1350">
        <v>1925</v>
      </c>
      <c r="G1350" t="s">
        <v>25</v>
      </c>
      <c r="H1350" t="s">
        <v>11</v>
      </c>
      <c r="I1350">
        <v>1</v>
      </c>
      <c r="J1350" t="s">
        <v>19</v>
      </c>
      <c r="K1350" t="s">
        <v>11</v>
      </c>
    </row>
    <row r="1351" spans="1:11" x14ac:dyDescent="0.25">
      <c r="A1351" t="str">
        <f t="shared" si="89"/>
        <v>502</v>
      </c>
      <c r="B1351" t="str">
        <f>"8"</f>
        <v>8</v>
      </c>
      <c r="C1351" t="s">
        <v>1840</v>
      </c>
      <c r="D1351" t="str">
        <f t="shared" si="87"/>
        <v>2</v>
      </c>
      <c r="E1351">
        <v>1344</v>
      </c>
      <c r="F1351">
        <v>1919</v>
      </c>
      <c r="G1351" t="s">
        <v>29</v>
      </c>
      <c r="H1351" t="s">
        <v>11</v>
      </c>
      <c r="I1351">
        <v>1</v>
      </c>
      <c r="J1351" t="s">
        <v>19</v>
      </c>
      <c r="K1351" t="s">
        <v>11</v>
      </c>
    </row>
    <row r="1352" spans="1:11" x14ac:dyDescent="0.25">
      <c r="A1352" t="str">
        <f t="shared" si="89"/>
        <v>502</v>
      </c>
      <c r="B1352" t="str">
        <f>"9"</f>
        <v>9</v>
      </c>
      <c r="C1352" t="s">
        <v>1841</v>
      </c>
      <c r="D1352" t="str">
        <f t="shared" si="87"/>
        <v>2</v>
      </c>
      <c r="E1352">
        <v>1408</v>
      </c>
      <c r="F1352">
        <v>1919</v>
      </c>
      <c r="G1352" t="s">
        <v>29</v>
      </c>
      <c r="H1352" t="s">
        <v>11</v>
      </c>
      <c r="I1352">
        <v>1</v>
      </c>
      <c r="J1352" t="s">
        <v>19</v>
      </c>
      <c r="K1352" t="s">
        <v>11</v>
      </c>
    </row>
    <row r="1353" spans="1:11" x14ac:dyDescent="0.25">
      <c r="A1353" t="str">
        <f t="shared" si="89"/>
        <v>502</v>
      </c>
      <c r="B1353" t="str">
        <f>"10"</f>
        <v>10</v>
      </c>
      <c r="C1353" t="s">
        <v>1842</v>
      </c>
      <c r="D1353" t="str">
        <f t="shared" si="87"/>
        <v>2</v>
      </c>
      <c r="E1353">
        <v>1366</v>
      </c>
      <c r="F1353">
        <v>1919</v>
      </c>
      <c r="G1353" t="s">
        <v>1504</v>
      </c>
      <c r="H1353" t="s">
        <v>11</v>
      </c>
      <c r="I1353">
        <v>1</v>
      </c>
      <c r="J1353" t="s">
        <v>19</v>
      </c>
      <c r="K1353" t="s">
        <v>11</v>
      </c>
    </row>
    <row r="1354" spans="1:11" x14ac:dyDescent="0.25">
      <c r="A1354" t="str">
        <f t="shared" si="89"/>
        <v>502</v>
      </c>
      <c r="B1354" t="str">
        <f>"11"</f>
        <v>11</v>
      </c>
      <c r="C1354" t="s">
        <v>1843</v>
      </c>
      <c r="D1354" t="str">
        <f t="shared" si="87"/>
        <v>2</v>
      </c>
      <c r="E1354">
        <v>1432</v>
      </c>
      <c r="F1354">
        <v>1919</v>
      </c>
      <c r="G1354" t="s">
        <v>29</v>
      </c>
      <c r="H1354" t="s">
        <v>11</v>
      </c>
      <c r="I1354">
        <v>1</v>
      </c>
      <c r="J1354" t="s">
        <v>19</v>
      </c>
      <c r="K1354" t="s">
        <v>11</v>
      </c>
    </row>
    <row r="1355" spans="1:11" x14ac:dyDescent="0.25">
      <c r="A1355" t="str">
        <f t="shared" si="89"/>
        <v>502</v>
      </c>
      <c r="B1355" t="str">
        <f>"12"</f>
        <v>12</v>
      </c>
      <c r="C1355" t="s">
        <v>1844</v>
      </c>
      <c r="D1355" t="str">
        <f t="shared" si="87"/>
        <v>2</v>
      </c>
      <c r="E1355">
        <v>1333</v>
      </c>
      <c r="F1355">
        <v>1928</v>
      </c>
      <c r="G1355" t="s">
        <v>29</v>
      </c>
      <c r="H1355" t="s">
        <v>11</v>
      </c>
      <c r="I1355">
        <v>1</v>
      </c>
      <c r="J1355" t="s">
        <v>19</v>
      </c>
      <c r="K1355" t="s">
        <v>11</v>
      </c>
    </row>
    <row r="1356" spans="1:11" x14ac:dyDescent="0.25">
      <c r="A1356" t="str">
        <f t="shared" si="89"/>
        <v>502</v>
      </c>
      <c r="B1356" t="str">
        <f>"13"</f>
        <v>13</v>
      </c>
      <c r="C1356" t="s">
        <v>1845</v>
      </c>
      <c r="D1356" t="str">
        <f t="shared" si="87"/>
        <v>2</v>
      </c>
      <c r="E1356">
        <v>1464</v>
      </c>
      <c r="F1356">
        <v>1930</v>
      </c>
      <c r="G1356" t="s">
        <v>25</v>
      </c>
      <c r="H1356" t="s">
        <v>11</v>
      </c>
      <c r="I1356">
        <v>1</v>
      </c>
      <c r="J1356" t="s">
        <v>19</v>
      </c>
      <c r="K1356" t="s">
        <v>11</v>
      </c>
    </row>
    <row r="1357" spans="1:11" x14ac:dyDescent="0.25">
      <c r="A1357" t="str">
        <f t="shared" si="89"/>
        <v>502</v>
      </c>
      <c r="B1357" t="str">
        <f>"14.01"</f>
        <v>14.01</v>
      </c>
      <c r="C1357" t="s">
        <v>1846</v>
      </c>
      <c r="D1357" t="str">
        <f t="shared" si="87"/>
        <v>2</v>
      </c>
      <c r="E1357">
        <v>2600</v>
      </c>
      <c r="F1357">
        <v>1969</v>
      </c>
      <c r="G1357" t="s">
        <v>37</v>
      </c>
      <c r="H1357" t="s">
        <v>11</v>
      </c>
      <c r="I1357">
        <v>2</v>
      </c>
      <c r="J1357" t="s">
        <v>19</v>
      </c>
      <c r="K1357" t="s">
        <v>11</v>
      </c>
    </row>
    <row r="1358" spans="1:11" x14ac:dyDescent="0.25">
      <c r="A1358" t="str">
        <f t="shared" ref="A1358:A1364" si="90">"503"</f>
        <v>503</v>
      </c>
      <c r="B1358" t="str">
        <f>"1"</f>
        <v>1</v>
      </c>
      <c r="C1358" t="s">
        <v>1849</v>
      </c>
      <c r="D1358" t="str">
        <f t="shared" si="87"/>
        <v>2</v>
      </c>
      <c r="E1358">
        <v>2374</v>
      </c>
      <c r="F1358">
        <v>1957</v>
      </c>
      <c r="G1358" t="s">
        <v>75</v>
      </c>
      <c r="H1358" t="s">
        <v>11</v>
      </c>
      <c r="I1358">
        <v>1</v>
      </c>
      <c r="J1358" t="s">
        <v>1850</v>
      </c>
      <c r="K1358" t="s">
        <v>11</v>
      </c>
    </row>
    <row r="1359" spans="1:11" x14ac:dyDescent="0.25">
      <c r="A1359" t="str">
        <f t="shared" si="90"/>
        <v>503</v>
      </c>
      <c r="B1359" t="str">
        <f>"2"</f>
        <v>2</v>
      </c>
      <c r="C1359" t="s">
        <v>1851</v>
      </c>
      <c r="D1359" t="str">
        <f t="shared" si="87"/>
        <v>2</v>
      </c>
      <c r="E1359">
        <v>1703</v>
      </c>
      <c r="F1359">
        <v>1928</v>
      </c>
      <c r="G1359" t="s">
        <v>49</v>
      </c>
      <c r="H1359" t="s">
        <v>11</v>
      </c>
      <c r="I1359">
        <v>1</v>
      </c>
      <c r="J1359" t="s">
        <v>1850</v>
      </c>
      <c r="K1359" t="s">
        <v>11</v>
      </c>
    </row>
    <row r="1360" spans="1:11" x14ac:dyDescent="0.25">
      <c r="A1360" t="str">
        <f t="shared" si="90"/>
        <v>503</v>
      </c>
      <c r="B1360" t="str">
        <f>"3"</f>
        <v>3</v>
      </c>
      <c r="C1360" t="s">
        <v>1852</v>
      </c>
      <c r="D1360" t="str">
        <f t="shared" si="87"/>
        <v>2</v>
      </c>
      <c r="E1360">
        <v>1644</v>
      </c>
      <c r="F1360">
        <v>1925</v>
      </c>
      <c r="G1360" t="s">
        <v>29</v>
      </c>
      <c r="H1360" t="s">
        <v>11</v>
      </c>
      <c r="I1360">
        <v>1</v>
      </c>
      <c r="J1360" t="s">
        <v>1850</v>
      </c>
      <c r="K1360" t="s">
        <v>11</v>
      </c>
    </row>
    <row r="1361" spans="1:11" x14ac:dyDescent="0.25">
      <c r="A1361" t="str">
        <f t="shared" si="90"/>
        <v>503</v>
      </c>
      <c r="B1361" t="str">
        <f>"4"</f>
        <v>4</v>
      </c>
      <c r="C1361" t="s">
        <v>1853</v>
      </c>
      <c r="D1361" t="str">
        <f t="shared" si="87"/>
        <v>2</v>
      </c>
      <c r="E1361">
        <v>1488</v>
      </c>
      <c r="F1361">
        <v>1925</v>
      </c>
      <c r="G1361" t="s">
        <v>25</v>
      </c>
      <c r="H1361" t="s">
        <v>11</v>
      </c>
      <c r="I1361">
        <v>1</v>
      </c>
      <c r="J1361" t="s">
        <v>1850</v>
      </c>
      <c r="K1361" t="s">
        <v>11</v>
      </c>
    </row>
    <row r="1362" spans="1:11" x14ac:dyDescent="0.25">
      <c r="A1362" t="str">
        <f t="shared" si="90"/>
        <v>503</v>
      </c>
      <c r="B1362" t="str">
        <f>"5"</f>
        <v>5</v>
      </c>
      <c r="C1362" t="s">
        <v>1854</v>
      </c>
      <c r="D1362" t="str">
        <f t="shared" si="87"/>
        <v>2</v>
      </c>
      <c r="E1362">
        <v>1454</v>
      </c>
      <c r="F1362">
        <v>1925</v>
      </c>
      <c r="G1362" t="s">
        <v>49</v>
      </c>
      <c r="H1362" t="s">
        <v>11</v>
      </c>
      <c r="I1362">
        <v>1</v>
      </c>
      <c r="J1362" t="s">
        <v>1850</v>
      </c>
      <c r="K1362" t="s">
        <v>11</v>
      </c>
    </row>
    <row r="1363" spans="1:11" x14ac:dyDescent="0.25">
      <c r="A1363" t="str">
        <f t="shared" si="90"/>
        <v>503</v>
      </c>
      <c r="B1363" t="str">
        <f>"6"</f>
        <v>6</v>
      </c>
      <c r="C1363" t="s">
        <v>1855</v>
      </c>
      <c r="D1363" t="str">
        <f t="shared" si="87"/>
        <v>2</v>
      </c>
      <c r="E1363">
        <v>1716</v>
      </c>
      <c r="F1363">
        <v>1925</v>
      </c>
      <c r="G1363" t="s">
        <v>25</v>
      </c>
      <c r="H1363" t="s">
        <v>11</v>
      </c>
      <c r="I1363">
        <v>1</v>
      </c>
      <c r="J1363" t="s">
        <v>1850</v>
      </c>
      <c r="K1363" t="s">
        <v>11</v>
      </c>
    </row>
    <row r="1364" spans="1:11" x14ac:dyDescent="0.25">
      <c r="A1364" t="str">
        <f t="shared" si="90"/>
        <v>503</v>
      </c>
      <c r="B1364" t="str">
        <f>"8"</f>
        <v>8</v>
      </c>
      <c r="C1364" t="s">
        <v>1857</v>
      </c>
      <c r="D1364" t="str">
        <f t="shared" si="87"/>
        <v>2</v>
      </c>
      <c r="E1364">
        <v>2186</v>
      </c>
      <c r="F1364">
        <v>1900</v>
      </c>
      <c r="G1364" t="s">
        <v>917</v>
      </c>
      <c r="H1364" t="s">
        <v>11</v>
      </c>
      <c r="I1364">
        <v>2</v>
      </c>
      <c r="J1364" t="s">
        <v>1850</v>
      </c>
      <c r="K1364" t="s">
        <v>11</v>
      </c>
    </row>
    <row r="1365" spans="1:11" x14ac:dyDescent="0.25">
      <c r="A1365" t="str">
        <f>"504"</f>
        <v>504</v>
      </c>
      <c r="B1365" t="str">
        <f>"1"</f>
        <v>1</v>
      </c>
      <c r="C1365" t="s">
        <v>1860</v>
      </c>
      <c r="D1365" t="str">
        <f t="shared" si="87"/>
        <v>2</v>
      </c>
      <c r="E1365">
        <v>1452</v>
      </c>
      <c r="F1365">
        <v>1972</v>
      </c>
      <c r="G1365" t="s">
        <v>35</v>
      </c>
      <c r="H1365" t="s">
        <v>11</v>
      </c>
      <c r="I1365">
        <v>1</v>
      </c>
      <c r="J1365" t="s">
        <v>19</v>
      </c>
      <c r="K1365" t="s">
        <v>11</v>
      </c>
    </row>
    <row r="1366" spans="1:11" x14ac:dyDescent="0.25">
      <c r="A1366" t="str">
        <f>"504"</f>
        <v>504</v>
      </c>
      <c r="B1366" t="str">
        <f>"2"</f>
        <v>2</v>
      </c>
      <c r="C1366" t="s">
        <v>1861</v>
      </c>
      <c r="D1366" t="str">
        <f t="shared" si="87"/>
        <v>2</v>
      </c>
      <c r="E1366">
        <v>1593</v>
      </c>
      <c r="F1366">
        <v>1962</v>
      </c>
      <c r="G1366" t="s">
        <v>27</v>
      </c>
      <c r="H1366" t="s">
        <v>11</v>
      </c>
      <c r="I1366">
        <v>1</v>
      </c>
      <c r="J1366" t="s">
        <v>19</v>
      </c>
      <c r="K1366" t="s">
        <v>11</v>
      </c>
    </row>
    <row r="1367" spans="1:11" x14ac:dyDescent="0.25">
      <c r="A1367" t="str">
        <f>"504"</f>
        <v>504</v>
      </c>
      <c r="B1367" t="str">
        <f>"3"</f>
        <v>3</v>
      </c>
      <c r="C1367" t="s">
        <v>1862</v>
      </c>
      <c r="D1367" t="str">
        <f t="shared" si="87"/>
        <v>2</v>
      </c>
      <c r="E1367">
        <v>1669</v>
      </c>
      <c r="F1367">
        <v>1960</v>
      </c>
      <c r="G1367" t="s">
        <v>27</v>
      </c>
      <c r="H1367" t="s">
        <v>11</v>
      </c>
      <c r="I1367">
        <v>1</v>
      </c>
      <c r="J1367" t="s">
        <v>19</v>
      </c>
      <c r="K1367" t="s">
        <v>11</v>
      </c>
    </row>
    <row r="1368" spans="1:11" x14ac:dyDescent="0.25">
      <c r="A1368" t="str">
        <f>"504"</f>
        <v>504</v>
      </c>
      <c r="B1368" t="str">
        <f>"4"</f>
        <v>4</v>
      </c>
      <c r="C1368" t="s">
        <v>1863</v>
      </c>
      <c r="D1368" t="str">
        <f t="shared" si="87"/>
        <v>2</v>
      </c>
      <c r="E1368">
        <v>1606</v>
      </c>
      <c r="F1368">
        <v>1956</v>
      </c>
      <c r="G1368" t="s">
        <v>27</v>
      </c>
      <c r="H1368" t="s">
        <v>11</v>
      </c>
      <c r="I1368">
        <v>2</v>
      </c>
      <c r="J1368" t="s">
        <v>19</v>
      </c>
      <c r="K1368" t="s">
        <v>11</v>
      </c>
    </row>
    <row r="1369" spans="1:11" x14ac:dyDescent="0.25">
      <c r="A1369" t="str">
        <f>"504"</f>
        <v>504</v>
      </c>
      <c r="B1369" t="str">
        <f>"5"</f>
        <v>5</v>
      </c>
      <c r="C1369" t="s">
        <v>1864</v>
      </c>
      <c r="D1369" t="str">
        <f t="shared" si="87"/>
        <v>2</v>
      </c>
      <c r="E1369">
        <v>1658</v>
      </c>
      <c r="F1369">
        <v>1956</v>
      </c>
      <c r="G1369" t="s">
        <v>37</v>
      </c>
      <c r="H1369" t="s">
        <v>11</v>
      </c>
      <c r="I1369">
        <v>1</v>
      </c>
      <c r="J1369" t="s">
        <v>19</v>
      </c>
      <c r="K1369" t="s">
        <v>11</v>
      </c>
    </row>
    <row r="1370" spans="1:11" x14ac:dyDescent="0.25">
      <c r="A1370" t="str">
        <f t="shared" ref="A1370:A1376" si="91">"507"</f>
        <v>507</v>
      </c>
      <c r="B1370" t="str">
        <f>"1.01"</f>
        <v>1.01</v>
      </c>
      <c r="C1370" t="s">
        <v>1871</v>
      </c>
      <c r="D1370" t="str">
        <f t="shared" si="87"/>
        <v>2</v>
      </c>
      <c r="E1370">
        <v>1316</v>
      </c>
      <c r="F1370">
        <v>1923</v>
      </c>
      <c r="G1370" t="s">
        <v>49</v>
      </c>
      <c r="H1370" t="s">
        <v>11</v>
      </c>
      <c r="I1370">
        <v>1</v>
      </c>
      <c r="J1370" t="s">
        <v>640</v>
      </c>
      <c r="K1370" t="s">
        <v>11</v>
      </c>
    </row>
    <row r="1371" spans="1:11" x14ac:dyDescent="0.25">
      <c r="A1371" t="str">
        <f t="shared" si="91"/>
        <v>507</v>
      </c>
      <c r="B1371" t="str">
        <f>"2"</f>
        <v>2</v>
      </c>
      <c r="C1371" t="s">
        <v>1872</v>
      </c>
      <c r="D1371" t="str">
        <f t="shared" si="87"/>
        <v>2</v>
      </c>
      <c r="E1371">
        <v>672</v>
      </c>
      <c r="F1371">
        <v>1925</v>
      </c>
      <c r="G1371" t="s">
        <v>187</v>
      </c>
      <c r="H1371" t="s">
        <v>11</v>
      </c>
      <c r="I1371">
        <v>1</v>
      </c>
      <c r="J1371" t="s">
        <v>640</v>
      </c>
      <c r="K1371" t="s">
        <v>11</v>
      </c>
    </row>
    <row r="1372" spans="1:11" x14ac:dyDescent="0.25">
      <c r="A1372" t="str">
        <f t="shared" si="91"/>
        <v>507</v>
      </c>
      <c r="B1372" t="str">
        <f>"3"</f>
        <v>3</v>
      </c>
      <c r="C1372" t="s">
        <v>1873</v>
      </c>
      <c r="D1372" t="str">
        <f t="shared" si="87"/>
        <v>2</v>
      </c>
      <c r="E1372">
        <v>1645</v>
      </c>
      <c r="F1372">
        <v>1920</v>
      </c>
      <c r="G1372" t="s">
        <v>49</v>
      </c>
      <c r="H1372" t="s">
        <v>11</v>
      </c>
      <c r="I1372">
        <v>1</v>
      </c>
      <c r="J1372" t="s">
        <v>640</v>
      </c>
      <c r="K1372" t="s">
        <v>11</v>
      </c>
    </row>
    <row r="1373" spans="1:11" x14ac:dyDescent="0.25">
      <c r="A1373" t="str">
        <f t="shared" si="91"/>
        <v>507</v>
      </c>
      <c r="B1373" t="str">
        <f>"4"</f>
        <v>4</v>
      </c>
      <c r="C1373" t="s">
        <v>1874</v>
      </c>
      <c r="D1373" t="str">
        <f t="shared" si="87"/>
        <v>2</v>
      </c>
      <c r="E1373">
        <v>1325</v>
      </c>
      <c r="F1373">
        <v>1925</v>
      </c>
      <c r="G1373" t="s">
        <v>25</v>
      </c>
      <c r="H1373" t="s">
        <v>11</v>
      </c>
      <c r="I1373">
        <v>1</v>
      </c>
      <c r="J1373" t="s">
        <v>640</v>
      </c>
      <c r="K1373" t="s">
        <v>11</v>
      </c>
    </row>
    <row r="1374" spans="1:11" x14ac:dyDescent="0.25">
      <c r="A1374" t="str">
        <f t="shared" si="91"/>
        <v>507</v>
      </c>
      <c r="B1374" t="str">
        <f>"14"</f>
        <v>14</v>
      </c>
      <c r="C1374" t="s">
        <v>1886</v>
      </c>
      <c r="D1374" t="str">
        <f t="shared" si="87"/>
        <v>2</v>
      </c>
      <c r="E1374">
        <v>0</v>
      </c>
      <c r="F1374">
        <v>0</v>
      </c>
      <c r="G1374" t="s">
        <v>1887</v>
      </c>
      <c r="H1374" t="s">
        <v>11</v>
      </c>
      <c r="I1374">
        <v>0</v>
      </c>
      <c r="J1374" t="s">
        <v>456</v>
      </c>
      <c r="K1374" t="s">
        <v>11</v>
      </c>
    </row>
    <row r="1375" spans="1:11" x14ac:dyDescent="0.25">
      <c r="A1375" t="str">
        <f t="shared" si="91"/>
        <v>507</v>
      </c>
      <c r="B1375" t="str">
        <f>"19"</f>
        <v>19</v>
      </c>
      <c r="C1375" t="s">
        <v>1893</v>
      </c>
      <c r="D1375" t="str">
        <f t="shared" ref="D1375:D1438" si="92">"2"</f>
        <v>2</v>
      </c>
      <c r="E1375">
        <v>1749</v>
      </c>
      <c r="F1375">
        <v>1925</v>
      </c>
      <c r="G1375" t="s">
        <v>31</v>
      </c>
      <c r="H1375" t="s">
        <v>11</v>
      </c>
      <c r="I1375">
        <v>1</v>
      </c>
      <c r="J1375" t="s">
        <v>19</v>
      </c>
      <c r="K1375" t="s">
        <v>11</v>
      </c>
    </row>
    <row r="1376" spans="1:11" x14ac:dyDescent="0.25">
      <c r="A1376" t="str">
        <f t="shared" si="91"/>
        <v>507</v>
      </c>
      <c r="B1376" t="str">
        <f>"20"</f>
        <v>20</v>
      </c>
      <c r="C1376" t="s">
        <v>1894</v>
      </c>
      <c r="D1376" t="str">
        <f t="shared" si="92"/>
        <v>2</v>
      </c>
      <c r="E1376">
        <v>1636</v>
      </c>
      <c r="F1376">
        <v>1955</v>
      </c>
      <c r="G1376" t="s">
        <v>31</v>
      </c>
      <c r="H1376" t="s">
        <v>11</v>
      </c>
      <c r="I1376">
        <v>1</v>
      </c>
      <c r="J1376" t="s">
        <v>19</v>
      </c>
      <c r="K1376" t="s">
        <v>11</v>
      </c>
    </row>
    <row r="1377" spans="1:11" x14ac:dyDescent="0.25">
      <c r="A1377" t="str">
        <f t="shared" ref="A1377:A1386" si="93">"508"</f>
        <v>508</v>
      </c>
      <c r="B1377" t="str">
        <f>"1"</f>
        <v>1</v>
      </c>
      <c r="C1377" t="s">
        <v>1895</v>
      </c>
      <c r="D1377" t="str">
        <f t="shared" si="92"/>
        <v>2</v>
      </c>
      <c r="E1377">
        <v>2019</v>
      </c>
      <c r="F1377">
        <v>1907</v>
      </c>
      <c r="G1377" t="s">
        <v>312</v>
      </c>
      <c r="H1377" t="s">
        <v>11</v>
      </c>
      <c r="I1377">
        <v>2</v>
      </c>
      <c r="J1377" t="s">
        <v>19</v>
      </c>
      <c r="K1377" t="s">
        <v>11</v>
      </c>
    </row>
    <row r="1378" spans="1:11" x14ac:dyDescent="0.25">
      <c r="A1378" t="str">
        <f t="shared" si="93"/>
        <v>508</v>
      </c>
      <c r="B1378" t="str">
        <f>"2"</f>
        <v>2</v>
      </c>
      <c r="C1378" t="s">
        <v>1896</v>
      </c>
      <c r="D1378" t="str">
        <f t="shared" si="92"/>
        <v>2</v>
      </c>
      <c r="E1378">
        <v>1083</v>
      </c>
      <c r="F1378">
        <v>1968</v>
      </c>
      <c r="G1378" t="s">
        <v>27</v>
      </c>
      <c r="H1378" t="s">
        <v>11</v>
      </c>
      <c r="I1378">
        <v>1</v>
      </c>
      <c r="J1378" t="s">
        <v>19</v>
      </c>
      <c r="K1378" t="s">
        <v>11</v>
      </c>
    </row>
    <row r="1379" spans="1:11" x14ac:dyDescent="0.25">
      <c r="A1379" t="str">
        <f t="shared" si="93"/>
        <v>508</v>
      </c>
      <c r="B1379" t="str">
        <f>"3"</f>
        <v>3</v>
      </c>
      <c r="C1379" t="s">
        <v>1897</v>
      </c>
      <c r="D1379" t="str">
        <f t="shared" si="92"/>
        <v>2</v>
      </c>
      <c r="E1379">
        <v>2450</v>
      </c>
      <c r="F1379">
        <v>1973</v>
      </c>
      <c r="G1379" t="s">
        <v>25</v>
      </c>
      <c r="H1379" t="s">
        <v>11</v>
      </c>
      <c r="I1379">
        <v>1</v>
      </c>
      <c r="J1379" t="s">
        <v>19</v>
      </c>
      <c r="K1379" t="s">
        <v>11</v>
      </c>
    </row>
    <row r="1380" spans="1:11" x14ac:dyDescent="0.25">
      <c r="A1380" t="str">
        <f t="shared" si="93"/>
        <v>508</v>
      </c>
      <c r="B1380" t="str">
        <f>"4"</f>
        <v>4</v>
      </c>
      <c r="C1380" t="s">
        <v>1898</v>
      </c>
      <c r="D1380" t="str">
        <f t="shared" si="92"/>
        <v>2</v>
      </c>
      <c r="E1380">
        <v>912</v>
      </c>
      <c r="F1380">
        <v>1958</v>
      </c>
      <c r="G1380" t="s">
        <v>123</v>
      </c>
      <c r="H1380" t="s">
        <v>11</v>
      </c>
      <c r="I1380">
        <v>2</v>
      </c>
      <c r="J1380" t="s">
        <v>19</v>
      </c>
      <c r="K1380" t="s">
        <v>11</v>
      </c>
    </row>
    <row r="1381" spans="1:11" x14ac:dyDescent="0.25">
      <c r="A1381" t="str">
        <f t="shared" si="93"/>
        <v>508</v>
      </c>
      <c r="B1381" t="str">
        <f>"5"</f>
        <v>5</v>
      </c>
      <c r="C1381" t="s">
        <v>1899</v>
      </c>
      <c r="D1381" t="str">
        <f t="shared" si="92"/>
        <v>2</v>
      </c>
      <c r="E1381">
        <v>1240</v>
      </c>
      <c r="F1381">
        <v>1955</v>
      </c>
      <c r="G1381" t="s">
        <v>27</v>
      </c>
      <c r="H1381" t="s">
        <v>11</v>
      </c>
      <c r="I1381">
        <v>2</v>
      </c>
      <c r="J1381" t="s">
        <v>19</v>
      </c>
      <c r="K1381" t="s">
        <v>11</v>
      </c>
    </row>
    <row r="1382" spans="1:11" x14ac:dyDescent="0.25">
      <c r="A1382" t="str">
        <f t="shared" si="93"/>
        <v>508</v>
      </c>
      <c r="B1382" t="str">
        <f>"6"</f>
        <v>6</v>
      </c>
      <c r="C1382" t="s">
        <v>1900</v>
      </c>
      <c r="D1382" t="str">
        <f t="shared" si="92"/>
        <v>2</v>
      </c>
      <c r="E1382">
        <v>1476</v>
      </c>
      <c r="F1382">
        <v>1955</v>
      </c>
      <c r="G1382" t="s">
        <v>21</v>
      </c>
      <c r="H1382" t="s">
        <v>11</v>
      </c>
      <c r="I1382">
        <v>1</v>
      </c>
      <c r="J1382" t="s">
        <v>19</v>
      </c>
      <c r="K1382" t="s">
        <v>11</v>
      </c>
    </row>
    <row r="1383" spans="1:11" x14ac:dyDescent="0.25">
      <c r="A1383" t="str">
        <f t="shared" si="93"/>
        <v>508</v>
      </c>
      <c r="B1383" t="str">
        <f>"7"</f>
        <v>7</v>
      </c>
      <c r="C1383" t="s">
        <v>1901</v>
      </c>
      <c r="D1383" t="str">
        <f t="shared" si="92"/>
        <v>2</v>
      </c>
      <c r="E1383">
        <v>1780</v>
      </c>
      <c r="F1383">
        <v>1925</v>
      </c>
      <c r="G1383" t="s">
        <v>424</v>
      </c>
      <c r="H1383" t="s">
        <v>11</v>
      </c>
      <c r="I1383">
        <v>1</v>
      </c>
      <c r="J1383" t="s">
        <v>19</v>
      </c>
      <c r="K1383" t="s">
        <v>11</v>
      </c>
    </row>
    <row r="1384" spans="1:11" x14ac:dyDescent="0.25">
      <c r="A1384" t="str">
        <f t="shared" si="93"/>
        <v>508</v>
      </c>
      <c r="B1384" t="str">
        <f>"8"</f>
        <v>8</v>
      </c>
      <c r="C1384" t="s">
        <v>1902</v>
      </c>
      <c r="D1384" t="str">
        <f t="shared" si="92"/>
        <v>2</v>
      </c>
      <c r="E1384">
        <v>1637</v>
      </c>
      <c r="F1384">
        <v>1920</v>
      </c>
      <c r="G1384" t="s">
        <v>424</v>
      </c>
      <c r="H1384" t="s">
        <v>11</v>
      </c>
      <c r="I1384">
        <v>1</v>
      </c>
      <c r="J1384" t="s">
        <v>19</v>
      </c>
      <c r="K1384" t="s">
        <v>11</v>
      </c>
    </row>
    <row r="1385" spans="1:11" x14ac:dyDescent="0.25">
      <c r="A1385" t="str">
        <f t="shared" si="93"/>
        <v>508</v>
      </c>
      <c r="B1385" t="str">
        <f>"9"</f>
        <v>9</v>
      </c>
      <c r="C1385" t="s">
        <v>1903</v>
      </c>
      <c r="D1385" t="str">
        <f t="shared" si="92"/>
        <v>2</v>
      </c>
      <c r="E1385">
        <v>1843</v>
      </c>
      <c r="F1385">
        <v>1925</v>
      </c>
      <c r="G1385" t="s">
        <v>49</v>
      </c>
      <c r="H1385" t="s">
        <v>11</v>
      </c>
      <c r="I1385">
        <v>1</v>
      </c>
      <c r="J1385" t="s">
        <v>19</v>
      </c>
      <c r="K1385" t="s">
        <v>11</v>
      </c>
    </row>
    <row r="1386" spans="1:11" x14ac:dyDescent="0.25">
      <c r="A1386" t="str">
        <f t="shared" si="93"/>
        <v>508</v>
      </c>
      <c r="B1386" t="str">
        <f>"10"</f>
        <v>10</v>
      </c>
      <c r="C1386" t="s">
        <v>1904</v>
      </c>
      <c r="D1386" t="str">
        <f t="shared" si="92"/>
        <v>2</v>
      </c>
      <c r="E1386">
        <v>2339</v>
      </c>
      <c r="F1386">
        <v>1920</v>
      </c>
      <c r="G1386" t="s">
        <v>25</v>
      </c>
      <c r="H1386" t="s">
        <v>11</v>
      </c>
      <c r="I1386">
        <v>1</v>
      </c>
      <c r="J1386" t="s">
        <v>19</v>
      </c>
      <c r="K1386" t="s">
        <v>11</v>
      </c>
    </row>
    <row r="1387" spans="1:11" x14ac:dyDescent="0.25">
      <c r="A1387" t="str">
        <f t="shared" ref="A1387:A1402" si="94">"509"</f>
        <v>509</v>
      </c>
      <c r="B1387" t="str">
        <f>"1"</f>
        <v>1</v>
      </c>
      <c r="C1387" t="s">
        <v>1905</v>
      </c>
      <c r="D1387" t="str">
        <f t="shared" si="92"/>
        <v>2</v>
      </c>
      <c r="E1387">
        <v>2265</v>
      </c>
      <c r="F1387">
        <v>1910</v>
      </c>
      <c r="G1387" t="s">
        <v>510</v>
      </c>
      <c r="H1387" t="s">
        <v>11</v>
      </c>
      <c r="I1387">
        <v>1</v>
      </c>
      <c r="J1387" t="s">
        <v>19</v>
      </c>
      <c r="K1387" t="s">
        <v>11</v>
      </c>
    </row>
    <row r="1388" spans="1:11" x14ac:dyDescent="0.25">
      <c r="A1388" t="str">
        <f t="shared" si="94"/>
        <v>509</v>
      </c>
      <c r="B1388" t="str">
        <f>"2"</f>
        <v>2</v>
      </c>
      <c r="C1388" t="s">
        <v>1907</v>
      </c>
      <c r="D1388" t="str">
        <f t="shared" si="92"/>
        <v>2</v>
      </c>
      <c r="E1388">
        <v>1729</v>
      </c>
      <c r="F1388">
        <v>1925</v>
      </c>
      <c r="G1388" t="s">
        <v>25</v>
      </c>
      <c r="H1388" t="s">
        <v>11</v>
      </c>
      <c r="I1388">
        <v>1</v>
      </c>
      <c r="J1388" t="s">
        <v>19</v>
      </c>
      <c r="K1388" t="s">
        <v>11</v>
      </c>
    </row>
    <row r="1389" spans="1:11" x14ac:dyDescent="0.25">
      <c r="A1389" t="str">
        <f t="shared" si="94"/>
        <v>509</v>
      </c>
      <c r="B1389" t="str">
        <f>"3"</f>
        <v>3</v>
      </c>
      <c r="C1389" t="s">
        <v>1908</v>
      </c>
      <c r="D1389" t="str">
        <f t="shared" si="92"/>
        <v>2</v>
      </c>
      <c r="E1389">
        <v>1485</v>
      </c>
      <c r="F1389">
        <v>1926</v>
      </c>
      <c r="G1389" t="s">
        <v>29</v>
      </c>
      <c r="H1389" t="s">
        <v>11</v>
      </c>
      <c r="I1389">
        <v>1</v>
      </c>
      <c r="J1389" t="s">
        <v>19</v>
      </c>
      <c r="K1389" t="s">
        <v>11</v>
      </c>
    </row>
    <row r="1390" spans="1:11" x14ac:dyDescent="0.25">
      <c r="A1390" t="str">
        <f t="shared" si="94"/>
        <v>509</v>
      </c>
      <c r="B1390" t="str">
        <f>"4"</f>
        <v>4</v>
      </c>
      <c r="C1390" t="s">
        <v>1909</v>
      </c>
      <c r="D1390" t="str">
        <f t="shared" si="92"/>
        <v>2</v>
      </c>
      <c r="E1390">
        <v>1350</v>
      </c>
      <c r="F1390">
        <v>1927</v>
      </c>
      <c r="G1390" t="s">
        <v>25</v>
      </c>
      <c r="H1390" t="s">
        <v>11</v>
      </c>
      <c r="I1390">
        <v>1</v>
      </c>
      <c r="J1390" t="s">
        <v>19</v>
      </c>
      <c r="K1390" t="s">
        <v>11</v>
      </c>
    </row>
    <row r="1391" spans="1:11" x14ac:dyDescent="0.25">
      <c r="A1391" t="str">
        <f t="shared" si="94"/>
        <v>509</v>
      </c>
      <c r="B1391" t="str">
        <f>"5"</f>
        <v>5</v>
      </c>
      <c r="C1391" t="s">
        <v>1910</v>
      </c>
      <c r="D1391" t="str">
        <f t="shared" si="92"/>
        <v>2</v>
      </c>
      <c r="E1391">
        <v>1744</v>
      </c>
      <c r="F1391">
        <v>1926</v>
      </c>
      <c r="G1391" t="s">
        <v>29</v>
      </c>
      <c r="H1391" t="s">
        <v>11</v>
      </c>
      <c r="I1391">
        <v>1</v>
      </c>
      <c r="J1391" t="s">
        <v>19</v>
      </c>
      <c r="K1391" t="s">
        <v>11</v>
      </c>
    </row>
    <row r="1392" spans="1:11" x14ac:dyDescent="0.25">
      <c r="A1392" t="str">
        <f t="shared" si="94"/>
        <v>509</v>
      </c>
      <c r="B1392" t="str">
        <f>"6"</f>
        <v>6</v>
      </c>
      <c r="C1392" t="s">
        <v>1911</v>
      </c>
      <c r="D1392" t="str">
        <f t="shared" si="92"/>
        <v>2</v>
      </c>
      <c r="E1392">
        <v>2240</v>
      </c>
      <c r="F1392">
        <v>1926</v>
      </c>
      <c r="G1392" t="s">
        <v>29</v>
      </c>
      <c r="H1392" t="s">
        <v>11</v>
      </c>
      <c r="I1392">
        <v>1</v>
      </c>
      <c r="J1392" t="s">
        <v>19</v>
      </c>
      <c r="K1392" t="s">
        <v>11</v>
      </c>
    </row>
    <row r="1393" spans="1:11" x14ac:dyDescent="0.25">
      <c r="A1393" t="str">
        <f t="shared" si="94"/>
        <v>509</v>
      </c>
      <c r="B1393" t="str">
        <f>"7"</f>
        <v>7</v>
      </c>
      <c r="C1393" t="s">
        <v>1912</v>
      </c>
      <c r="D1393" t="str">
        <f t="shared" si="92"/>
        <v>2</v>
      </c>
      <c r="E1393">
        <v>1941</v>
      </c>
      <c r="F1393">
        <v>1957</v>
      </c>
      <c r="G1393" t="s">
        <v>35</v>
      </c>
      <c r="H1393" t="s">
        <v>11</v>
      </c>
      <c r="I1393">
        <v>1</v>
      </c>
      <c r="J1393" t="s">
        <v>19</v>
      </c>
      <c r="K1393" t="s">
        <v>11</v>
      </c>
    </row>
    <row r="1394" spans="1:11" x14ac:dyDescent="0.25">
      <c r="A1394" t="str">
        <f t="shared" si="94"/>
        <v>509</v>
      </c>
      <c r="B1394" t="str">
        <f>"8"</f>
        <v>8</v>
      </c>
      <c r="C1394" t="s">
        <v>1913</v>
      </c>
      <c r="D1394" t="str">
        <f t="shared" si="92"/>
        <v>2</v>
      </c>
      <c r="E1394">
        <v>1951</v>
      </c>
      <c r="F1394">
        <v>1927</v>
      </c>
      <c r="G1394" t="s">
        <v>29</v>
      </c>
      <c r="H1394" t="s">
        <v>11</v>
      </c>
      <c r="I1394">
        <v>1</v>
      </c>
      <c r="J1394" t="s">
        <v>19</v>
      </c>
      <c r="K1394" t="s">
        <v>11</v>
      </c>
    </row>
    <row r="1395" spans="1:11" x14ac:dyDescent="0.25">
      <c r="A1395" t="str">
        <f t="shared" si="94"/>
        <v>509</v>
      </c>
      <c r="B1395" t="str">
        <f>"9"</f>
        <v>9</v>
      </c>
      <c r="C1395" t="s">
        <v>1914</v>
      </c>
      <c r="D1395" t="str">
        <f t="shared" si="92"/>
        <v>2</v>
      </c>
      <c r="E1395">
        <v>1228</v>
      </c>
      <c r="F1395">
        <v>1935</v>
      </c>
      <c r="G1395" t="s">
        <v>29</v>
      </c>
      <c r="H1395" t="s">
        <v>11</v>
      </c>
      <c r="I1395">
        <v>1</v>
      </c>
      <c r="J1395" t="s">
        <v>19</v>
      </c>
      <c r="K1395" t="s">
        <v>11</v>
      </c>
    </row>
    <row r="1396" spans="1:11" x14ac:dyDescent="0.25">
      <c r="A1396" t="str">
        <f t="shared" si="94"/>
        <v>509</v>
      </c>
      <c r="B1396" t="str">
        <f>"10"</f>
        <v>10</v>
      </c>
      <c r="C1396" t="s">
        <v>1915</v>
      </c>
      <c r="D1396" t="str">
        <f t="shared" si="92"/>
        <v>2</v>
      </c>
      <c r="E1396">
        <v>1900</v>
      </c>
      <c r="F1396">
        <v>1924</v>
      </c>
      <c r="G1396" t="s">
        <v>29</v>
      </c>
      <c r="H1396" t="s">
        <v>11</v>
      </c>
      <c r="I1396">
        <v>1</v>
      </c>
      <c r="J1396" t="s">
        <v>19</v>
      </c>
      <c r="K1396" t="s">
        <v>11</v>
      </c>
    </row>
    <row r="1397" spans="1:11" x14ac:dyDescent="0.25">
      <c r="A1397" t="str">
        <f t="shared" si="94"/>
        <v>509</v>
      </c>
      <c r="B1397" t="str">
        <f>"11"</f>
        <v>11</v>
      </c>
      <c r="C1397" t="s">
        <v>1916</v>
      </c>
      <c r="D1397" t="str">
        <f t="shared" si="92"/>
        <v>2</v>
      </c>
      <c r="E1397">
        <v>1603</v>
      </c>
      <c r="F1397">
        <v>1928</v>
      </c>
      <c r="G1397" t="s">
        <v>29</v>
      </c>
      <c r="H1397" t="s">
        <v>11</v>
      </c>
      <c r="I1397">
        <v>1</v>
      </c>
      <c r="J1397" t="s">
        <v>19</v>
      </c>
      <c r="K1397" t="s">
        <v>11</v>
      </c>
    </row>
    <row r="1398" spans="1:11" x14ac:dyDescent="0.25">
      <c r="A1398" t="str">
        <f t="shared" si="94"/>
        <v>509</v>
      </c>
      <c r="B1398" t="str">
        <f>"12"</f>
        <v>12</v>
      </c>
      <c r="C1398" t="s">
        <v>1917</v>
      </c>
      <c r="D1398" t="str">
        <f t="shared" si="92"/>
        <v>2</v>
      </c>
      <c r="E1398">
        <v>1918</v>
      </c>
      <c r="F1398">
        <v>1926</v>
      </c>
      <c r="G1398" t="s">
        <v>29</v>
      </c>
      <c r="H1398" t="s">
        <v>11</v>
      </c>
      <c r="I1398">
        <v>1</v>
      </c>
      <c r="J1398" t="s">
        <v>19</v>
      </c>
      <c r="K1398" t="s">
        <v>11</v>
      </c>
    </row>
    <row r="1399" spans="1:11" x14ac:dyDescent="0.25">
      <c r="A1399" t="str">
        <f t="shared" si="94"/>
        <v>509</v>
      </c>
      <c r="B1399" t="str">
        <f>"13"</f>
        <v>13</v>
      </c>
      <c r="C1399" t="s">
        <v>1918</v>
      </c>
      <c r="D1399" t="str">
        <f t="shared" si="92"/>
        <v>2</v>
      </c>
      <c r="E1399">
        <v>1978</v>
      </c>
      <c r="F1399">
        <v>1915</v>
      </c>
      <c r="G1399" t="s">
        <v>127</v>
      </c>
      <c r="H1399" t="s">
        <v>11</v>
      </c>
      <c r="I1399">
        <v>1</v>
      </c>
      <c r="J1399" t="s">
        <v>19</v>
      </c>
      <c r="K1399" t="s">
        <v>11</v>
      </c>
    </row>
    <row r="1400" spans="1:11" x14ac:dyDescent="0.25">
      <c r="A1400" t="str">
        <f t="shared" si="94"/>
        <v>509</v>
      </c>
      <c r="B1400" t="str">
        <f>"14"</f>
        <v>14</v>
      </c>
      <c r="C1400" t="s">
        <v>1919</v>
      </c>
      <c r="D1400" t="str">
        <f t="shared" si="92"/>
        <v>2</v>
      </c>
      <c r="E1400">
        <v>1856</v>
      </c>
      <c r="F1400">
        <v>1928</v>
      </c>
      <c r="G1400" t="s">
        <v>25</v>
      </c>
      <c r="H1400" t="s">
        <v>11</v>
      </c>
      <c r="I1400">
        <v>1</v>
      </c>
      <c r="J1400" t="s">
        <v>19</v>
      </c>
      <c r="K1400" t="s">
        <v>11</v>
      </c>
    </row>
    <row r="1401" spans="1:11" x14ac:dyDescent="0.25">
      <c r="A1401" t="str">
        <f t="shared" si="94"/>
        <v>509</v>
      </c>
      <c r="B1401" t="str">
        <f>"15"</f>
        <v>15</v>
      </c>
      <c r="C1401" t="s">
        <v>1920</v>
      </c>
      <c r="D1401" t="str">
        <f t="shared" si="92"/>
        <v>2</v>
      </c>
      <c r="E1401">
        <v>1837</v>
      </c>
      <c r="F1401">
        <v>1909</v>
      </c>
      <c r="G1401" t="s">
        <v>49</v>
      </c>
      <c r="H1401" t="s">
        <v>11</v>
      </c>
      <c r="I1401">
        <v>1</v>
      </c>
      <c r="J1401" t="s">
        <v>19</v>
      </c>
      <c r="K1401" t="s">
        <v>11</v>
      </c>
    </row>
    <row r="1402" spans="1:11" x14ac:dyDescent="0.25">
      <c r="A1402" t="str">
        <f t="shared" si="94"/>
        <v>509</v>
      </c>
      <c r="B1402" t="str">
        <f>"16"</f>
        <v>16</v>
      </c>
      <c r="C1402" t="s">
        <v>1921</v>
      </c>
      <c r="D1402" t="str">
        <f t="shared" si="92"/>
        <v>2</v>
      </c>
      <c r="E1402">
        <v>1889</v>
      </c>
      <c r="F1402">
        <v>1910</v>
      </c>
      <c r="G1402" t="s">
        <v>25</v>
      </c>
      <c r="H1402" t="s">
        <v>11</v>
      </c>
      <c r="I1402">
        <v>1</v>
      </c>
      <c r="J1402" t="s">
        <v>19</v>
      </c>
      <c r="K1402" t="s">
        <v>11</v>
      </c>
    </row>
    <row r="1403" spans="1:11" x14ac:dyDescent="0.25">
      <c r="A1403" t="str">
        <f t="shared" ref="A1403:A1419" si="95">"510"</f>
        <v>510</v>
      </c>
      <c r="B1403" t="str">
        <f>"1"</f>
        <v>1</v>
      </c>
      <c r="C1403" t="s">
        <v>1922</v>
      </c>
      <c r="D1403" t="str">
        <f t="shared" si="92"/>
        <v>2</v>
      </c>
      <c r="E1403">
        <v>2019</v>
      </c>
      <c r="F1403">
        <v>1907</v>
      </c>
      <c r="G1403" t="s">
        <v>127</v>
      </c>
      <c r="H1403" t="s">
        <v>11</v>
      </c>
      <c r="I1403">
        <v>1</v>
      </c>
      <c r="J1403" t="s">
        <v>19</v>
      </c>
      <c r="K1403" t="s">
        <v>11</v>
      </c>
    </row>
    <row r="1404" spans="1:11" x14ac:dyDescent="0.25">
      <c r="A1404" t="str">
        <f t="shared" si="95"/>
        <v>510</v>
      </c>
      <c r="B1404" t="str">
        <f>"2"</f>
        <v>2</v>
      </c>
      <c r="C1404" t="s">
        <v>1923</v>
      </c>
      <c r="D1404" t="str">
        <f t="shared" si="92"/>
        <v>2</v>
      </c>
      <c r="E1404">
        <v>1796</v>
      </c>
      <c r="F1404">
        <v>1915</v>
      </c>
      <c r="G1404" t="s">
        <v>25</v>
      </c>
      <c r="H1404" t="s">
        <v>11</v>
      </c>
      <c r="I1404">
        <v>1</v>
      </c>
      <c r="J1404" t="s">
        <v>19</v>
      </c>
      <c r="K1404" t="s">
        <v>11</v>
      </c>
    </row>
    <row r="1405" spans="1:11" x14ac:dyDescent="0.25">
      <c r="A1405" t="str">
        <f t="shared" si="95"/>
        <v>510</v>
      </c>
      <c r="B1405" t="str">
        <f>"3"</f>
        <v>3</v>
      </c>
      <c r="C1405" t="s">
        <v>1924</v>
      </c>
      <c r="D1405" t="str">
        <f t="shared" si="92"/>
        <v>2</v>
      </c>
      <c r="E1405">
        <v>1460</v>
      </c>
      <c r="F1405">
        <v>1927</v>
      </c>
      <c r="G1405" t="s">
        <v>25</v>
      </c>
      <c r="H1405" t="s">
        <v>11</v>
      </c>
      <c r="I1405">
        <v>1</v>
      </c>
      <c r="J1405" t="s">
        <v>19</v>
      </c>
      <c r="K1405" t="s">
        <v>11</v>
      </c>
    </row>
    <row r="1406" spans="1:11" x14ac:dyDescent="0.25">
      <c r="A1406" t="str">
        <f t="shared" si="95"/>
        <v>510</v>
      </c>
      <c r="B1406" t="str">
        <f>"4"</f>
        <v>4</v>
      </c>
      <c r="C1406" t="s">
        <v>1925</v>
      </c>
      <c r="D1406" t="str">
        <f t="shared" si="92"/>
        <v>2</v>
      </c>
      <c r="E1406">
        <v>1742</v>
      </c>
      <c r="F1406">
        <v>1924</v>
      </c>
      <c r="G1406" t="s">
        <v>29</v>
      </c>
      <c r="H1406" t="s">
        <v>11</v>
      </c>
      <c r="I1406">
        <v>1</v>
      </c>
      <c r="J1406" t="s">
        <v>19</v>
      </c>
      <c r="K1406" t="s">
        <v>11</v>
      </c>
    </row>
    <row r="1407" spans="1:11" x14ac:dyDescent="0.25">
      <c r="A1407" t="str">
        <f t="shared" si="95"/>
        <v>510</v>
      </c>
      <c r="B1407" t="str">
        <f>"5"</f>
        <v>5</v>
      </c>
      <c r="C1407" t="s">
        <v>1926</v>
      </c>
      <c r="D1407" t="str">
        <f t="shared" si="92"/>
        <v>2</v>
      </c>
      <c r="E1407">
        <v>1725</v>
      </c>
      <c r="F1407">
        <v>1925</v>
      </c>
      <c r="G1407" t="s">
        <v>21</v>
      </c>
      <c r="H1407" t="s">
        <v>11</v>
      </c>
      <c r="I1407">
        <v>1</v>
      </c>
      <c r="J1407" t="s">
        <v>19</v>
      </c>
      <c r="K1407" t="s">
        <v>11</v>
      </c>
    </row>
    <row r="1408" spans="1:11" x14ac:dyDescent="0.25">
      <c r="A1408" t="str">
        <f t="shared" si="95"/>
        <v>510</v>
      </c>
      <c r="B1408" t="str">
        <f>"6"</f>
        <v>6</v>
      </c>
      <c r="C1408" t="s">
        <v>1927</v>
      </c>
      <c r="D1408" t="str">
        <f t="shared" si="92"/>
        <v>2</v>
      </c>
      <c r="E1408">
        <v>1070</v>
      </c>
      <c r="F1408">
        <v>1966</v>
      </c>
      <c r="G1408" t="s">
        <v>21</v>
      </c>
      <c r="H1408" t="s">
        <v>11</v>
      </c>
      <c r="I1408">
        <v>1</v>
      </c>
      <c r="J1408" t="s">
        <v>19</v>
      </c>
      <c r="K1408" t="s">
        <v>11</v>
      </c>
    </row>
    <row r="1409" spans="1:11" x14ac:dyDescent="0.25">
      <c r="A1409" t="str">
        <f t="shared" si="95"/>
        <v>510</v>
      </c>
      <c r="B1409" t="str">
        <f>"7"</f>
        <v>7</v>
      </c>
      <c r="C1409" t="s">
        <v>1928</v>
      </c>
      <c r="D1409" t="str">
        <f t="shared" si="92"/>
        <v>2</v>
      </c>
      <c r="E1409">
        <v>1168</v>
      </c>
      <c r="F1409">
        <v>1926</v>
      </c>
      <c r="G1409" t="s">
        <v>49</v>
      </c>
      <c r="H1409" t="s">
        <v>11</v>
      </c>
      <c r="I1409">
        <v>1</v>
      </c>
      <c r="J1409" t="s">
        <v>19</v>
      </c>
      <c r="K1409" t="s">
        <v>11</v>
      </c>
    </row>
    <row r="1410" spans="1:11" x14ac:dyDescent="0.25">
      <c r="A1410" t="str">
        <f t="shared" si="95"/>
        <v>510</v>
      </c>
      <c r="B1410" t="str">
        <f>"8"</f>
        <v>8</v>
      </c>
      <c r="C1410" t="s">
        <v>1929</v>
      </c>
      <c r="D1410" t="str">
        <f t="shared" si="92"/>
        <v>2</v>
      </c>
      <c r="E1410">
        <v>1540</v>
      </c>
      <c r="F1410">
        <v>1926</v>
      </c>
      <c r="G1410" t="s">
        <v>29</v>
      </c>
      <c r="H1410" t="s">
        <v>11</v>
      </c>
      <c r="I1410">
        <v>1</v>
      </c>
      <c r="J1410" t="s">
        <v>19</v>
      </c>
      <c r="K1410" t="s">
        <v>11</v>
      </c>
    </row>
    <row r="1411" spans="1:11" x14ac:dyDescent="0.25">
      <c r="A1411" t="str">
        <f t="shared" si="95"/>
        <v>510</v>
      </c>
      <c r="B1411" t="str">
        <f>"9"</f>
        <v>9</v>
      </c>
      <c r="C1411" t="s">
        <v>1930</v>
      </c>
      <c r="D1411" t="str">
        <f t="shared" si="92"/>
        <v>2</v>
      </c>
      <c r="E1411">
        <v>1876</v>
      </c>
      <c r="F1411">
        <v>1925</v>
      </c>
      <c r="G1411" t="s">
        <v>29</v>
      </c>
      <c r="H1411" t="s">
        <v>11</v>
      </c>
      <c r="I1411">
        <v>1</v>
      </c>
      <c r="J1411" t="s">
        <v>19</v>
      </c>
      <c r="K1411" t="s">
        <v>11</v>
      </c>
    </row>
    <row r="1412" spans="1:11" x14ac:dyDescent="0.25">
      <c r="A1412" t="str">
        <f t="shared" si="95"/>
        <v>510</v>
      </c>
      <c r="B1412" t="str">
        <f>"10"</f>
        <v>10</v>
      </c>
      <c r="C1412" t="s">
        <v>1931</v>
      </c>
      <c r="D1412" t="str">
        <f t="shared" si="92"/>
        <v>2</v>
      </c>
      <c r="E1412">
        <v>1148</v>
      </c>
      <c r="F1412">
        <v>1925</v>
      </c>
      <c r="G1412" t="s">
        <v>29</v>
      </c>
      <c r="H1412" t="s">
        <v>11</v>
      </c>
      <c r="I1412">
        <v>1</v>
      </c>
      <c r="J1412" t="s">
        <v>19</v>
      </c>
      <c r="K1412" t="s">
        <v>11</v>
      </c>
    </row>
    <row r="1413" spans="1:11" x14ac:dyDescent="0.25">
      <c r="A1413" t="str">
        <f t="shared" si="95"/>
        <v>510</v>
      </c>
      <c r="B1413" t="str">
        <f>"11"</f>
        <v>11</v>
      </c>
      <c r="C1413" t="s">
        <v>1932</v>
      </c>
      <c r="D1413" t="str">
        <f t="shared" si="92"/>
        <v>2</v>
      </c>
      <c r="E1413">
        <v>1023</v>
      </c>
      <c r="F1413">
        <v>1920</v>
      </c>
      <c r="G1413" t="s">
        <v>424</v>
      </c>
      <c r="H1413" t="s">
        <v>11</v>
      </c>
      <c r="I1413">
        <v>1</v>
      </c>
      <c r="J1413" t="s">
        <v>19</v>
      </c>
      <c r="K1413" t="s">
        <v>11</v>
      </c>
    </row>
    <row r="1414" spans="1:11" x14ac:dyDescent="0.25">
      <c r="A1414" t="str">
        <f t="shared" si="95"/>
        <v>510</v>
      </c>
      <c r="B1414" t="str">
        <f>"12"</f>
        <v>12</v>
      </c>
      <c r="C1414" t="s">
        <v>1933</v>
      </c>
      <c r="D1414" t="str">
        <f t="shared" si="92"/>
        <v>2</v>
      </c>
      <c r="E1414">
        <v>1190</v>
      </c>
      <c r="F1414">
        <v>1915</v>
      </c>
      <c r="G1414" t="s">
        <v>554</v>
      </c>
      <c r="H1414" t="s">
        <v>11</v>
      </c>
      <c r="I1414">
        <v>1</v>
      </c>
      <c r="J1414" t="s">
        <v>19</v>
      </c>
      <c r="K1414" t="s">
        <v>11</v>
      </c>
    </row>
    <row r="1415" spans="1:11" x14ac:dyDescent="0.25">
      <c r="A1415" t="str">
        <f t="shared" si="95"/>
        <v>510</v>
      </c>
      <c r="B1415" t="str">
        <f>"13"</f>
        <v>13</v>
      </c>
      <c r="C1415" t="s">
        <v>1934</v>
      </c>
      <c r="D1415" t="str">
        <f t="shared" si="92"/>
        <v>2</v>
      </c>
      <c r="E1415">
        <v>1782</v>
      </c>
      <c r="F1415">
        <v>1915</v>
      </c>
      <c r="G1415" t="s">
        <v>25</v>
      </c>
      <c r="H1415" t="s">
        <v>11</v>
      </c>
      <c r="I1415">
        <v>1</v>
      </c>
      <c r="J1415" t="s">
        <v>19</v>
      </c>
      <c r="K1415" t="s">
        <v>11</v>
      </c>
    </row>
    <row r="1416" spans="1:11" x14ac:dyDescent="0.25">
      <c r="A1416" t="str">
        <f t="shared" si="95"/>
        <v>510</v>
      </c>
      <c r="B1416" t="str">
        <f>"14"</f>
        <v>14</v>
      </c>
      <c r="C1416" t="s">
        <v>1935</v>
      </c>
      <c r="D1416" t="str">
        <f t="shared" si="92"/>
        <v>2</v>
      </c>
      <c r="E1416">
        <v>2733</v>
      </c>
      <c r="F1416">
        <v>1915</v>
      </c>
      <c r="G1416" t="s">
        <v>1936</v>
      </c>
      <c r="H1416" t="s">
        <v>11</v>
      </c>
      <c r="I1416">
        <v>1</v>
      </c>
      <c r="J1416" t="s">
        <v>19</v>
      </c>
      <c r="K1416" t="s">
        <v>11</v>
      </c>
    </row>
    <row r="1417" spans="1:11" x14ac:dyDescent="0.25">
      <c r="A1417" t="str">
        <f t="shared" si="95"/>
        <v>510</v>
      </c>
      <c r="B1417" t="str">
        <f>"15"</f>
        <v>15</v>
      </c>
      <c r="C1417" t="s">
        <v>1937</v>
      </c>
      <c r="D1417" t="str">
        <f t="shared" si="92"/>
        <v>2</v>
      </c>
      <c r="E1417">
        <v>2241</v>
      </c>
      <c r="F1417">
        <v>1910</v>
      </c>
      <c r="G1417" t="s">
        <v>49</v>
      </c>
      <c r="H1417" t="s">
        <v>11</v>
      </c>
      <c r="I1417">
        <v>1</v>
      </c>
      <c r="J1417" t="s">
        <v>19</v>
      </c>
      <c r="K1417" t="s">
        <v>11</v>
      </c>
    </row>
    <row r="1418" spans="1:11" x14ac:dyDescent="0.25">
      <c r="A1418" t="str">
        <f t="shared" si="95"/>
        <v>510</v>
      </c>
      <c r="B1418" t="str">
        <f>"16"</f>
        <v>16</v>
      </c>
      <c r="C1418" t="s">
        <v>1938</v>
      </c>
      <c r="D1418" t="str">
        <f t="shared" si="92"/>
        <v>2</v>
      </c>
      <c r="E1418">
        <v>2073</v>
      </c>
      <c r="F1418">
        <v>1907</v>
      </c>
      <c r="G1418" t="s">
        <v>25</v>
      </c>
      <c r="H1418" t="s">
        <v>11</v>
      </c>
      <c r="I1418">
        <v>1</v>
      </c>
      <c r="J1418" t="s">
        <v>19</v>
      </c>
      <c r="K1418" t="s">
        <v>11</v>
      </c>
    </row>
    <row r="1419" spans="1:11" x14ac:dyDescent="0.25">
      <c r="A1419" t="str">
        <f t="shared" si="95"/>
        <v>510</v>
      </c>
      <c r="B1419" t="str">
        <f>"17"</f>
        <v>17</v>
      </c>
      <c r="C1419" t="s">
        <v>1939</v>
      </c>
      <c r="D1419" t="str">
        <f t="shared" si="92"/>
        <v>2</v>
      </c>
      <c r="E1419">
        <v>2061</v>
      </c>
      <c r="F1419">
        <v>1907</v>
      </c>
      <c r="G1419" t="s">
        <v>25</v>
      </c>
      <c r="H1419" t="s">
        <v>11</v>
      </c>
      <c r="I1419">
        <v>1</v>
      </c>
      <c r="J1419" t="s">
        <v>19</v>
      </c>
      <c r="K1419" t="s">
        <v>11</v>
      </c>
    </row>
    <row r="1420" spans="1:11" x14ac:dyDescent="0.25">
      <c r="A1420" t="str">
        <f t="shared" ref="A1420:A1430" si="96">"511"</f>
        <v>511</v>
      </c>
      <c r="B1420" t="str">
        <f>"1"</f>
        <v>1</v>
      </c>
      <c r="C1420" t="s">
        <v>1940</v>
      </c>
      <c r="D1420" t="str">
        <f t="shared" si="92"/>
        <v>2</v>
      </c>
      <c r="E1420">
        <v>2463</v>
      </c>
      <c r="F1420">
        <v>1910</v>
      </c>
      <c r="G1420" t="s">
        <v>127</v>
      </c>
      <c r="H1420" t="s">
        <v>11</v>
      </c>
      <c r="I1420">
        <v>1</v>
      </c>
      <c r="J1420" t="s">
        <v>19</v>
      </c>
      <c r="K1420" t="s">
        <v>11</v>
      </c>
    </row>
    <row r="1421" spans="1:11" x14ac:dyDescent="0.25">
      <c r="A1421" t="str">
        <f t="shared" si="96"/>
        <v>511</v>
      </c>
      <c r="B1421" t="str">
        <f>"2"</f>
        <v>2</v>
      </c>
      <c r="C1421" t="s">
        <v>1941</v>
      </c>
      <c r="D1421" t="str">
        <f t="shared" si="92"/>
        <v>2</v>
      </c>
      <c r="E1421">
        <v>2688</v>
      </c>
      <c r="F1421">
        <v>1920</v>
      </c>
      <c r="G1421" t="s">
        <v>29</v>
      </c>
      <c r="H1421" t="s">
        <v>11</v>
      </c>
      <c r="I1421">
        <v>1</v>
      </c>
      <c r="J1421" t="s">
        <v>19</v>
      </c>
      <c r="K1421" t="s">
        <v>11</v>
      </c>
    </row>
    <row r="1422" spans="1:11" x14ac:dyDescent="0.25">
      <c r="A1422" t="str">
        <f t="shared" si="96"/>
        <v>511</v>
      </c>
      <c r="B1422" t="str">
        <f>"3"</f>
        <v>3</v>
      </c>
      <c r="C1422" t="s">
        <v>1942</v>
      </c>
      <c r="D1422" t="str">
        <f t="shared" si="92"/>
        <v>2</v>
      </c>
      <c r="E1422">
        <v>1562</v>
      </c>
      <c r="F1422">
        <v>1910</v>
      </c>
      <c r="G1422" t="s">
        <v>29</v>
      </c>
      <c r="H1422" t="s">
        <v>11</v>
      </c>
      <c r="I1422">
        <v>1</v>
      </c>
      <c r="J1422" t="s">
        <v>19</v>
      </c>
      <c r="K1422" t="s">
        <v>11</v>
      </c>
    </row>
    <row r="1423" spans="1:11" x14ac:dyDescent="0.25">
      <c r="A1423" t="str">
        <f t="shared" si="96"/>
        <v>511</v>
      </c>
      <c r="B1423" t="str">
        <f>"4"</f>
        <v>4</v>
      </c>
      <c r="C1423" t="s">
        <v>1943</v>
      </c>
      <c r="D1423" t="str">
        <f t="shared" si="92"/>
        <v>2</v>
      </c>
      <c r="E1423">
        <v>1908</v>
      </c>
      <c r="F1423">
        <v>1905</v>
      </c>
      <c r="G1423" t="s">
        <v>29</v>
      </c>
      <c r="H1423" t="s">
        <v>11</v>
      </c>
      <c r="I1423">
        <v>1</v>
      </c>
      <c r="J1423" t="s">
        <v>19</v>
      </c>
      <c r="K1423" t="s">
        <v>11</v>
      </c>
    </row>
    <row r="1424" spans="1:11" x14ac:dyDescent="0.25">
      <c r="A1424" t="str">
        <f t="shared" si="96"/>
        <v>511</v>
      </c>
      <c r="B1424" t="str">
        <f>"5"</f>
        <v>5</v>
      </c>
      <c r="C1424" t="s">
        <v>1944</v>
      </c>
      <c r="D1424" t="str">
        <f t="shared" si="92"/>
        <v>2</v>
      </c>
      <c r="E1424">
        <v>1980</v>
      </c>
      <c r="F1424">
        <v>1915</v>
      </c>
      <c r="G1424" t="s">
        <v>25</v>
      </c>
      <c r="H1424" t="s">
        <v>11</v>
      </c>
      <c r="I1424">
        <v>1</v>
      </c>
      <c r="J1424" t="s">
        <v>19</v>
      </c>
      <c r="K1424" t="s">
        <v>11</v>
      </c>
    </row>
    <row r="1425" spans="1:11" x14ac:dyDescent="0.25">
      <c r="A1425" t="str">
        <f t="shared" si="96"/>
        <v>511</v>
      </c>
      <c r="B1425" t="str">
        <f>"6"</f>
        <v>6</v>
      </c>
      <c r="C1425" t="s">
        <v>1945</v>
      </c>
      <c r="D1425" t="str">
        <f t="shared" si="92"/>
        <v>2</v>
      </c>
      <c r="E1425">
        <v>1636</v>
      </c>
      <c r="F1425">
        <v>1910</v>
      </c>
      <c r="G1425" t="s">
        <v>25</v>
      </c>
      <c r="H1425" t="s">
        <v>11</v>
      </c>
      <c r="I1425">
        <v>1</v>
      </c>
      <c r="J1425" t="s">
        <v>19</v>
      </c>
      <c r="K1425" t="s">
        <v>11</v>
      </c>
    </row>
    <row r="1426" spans="1:11" x14ac:dyDescent="0.25">
      <c r="A1426" t="str">
        <f t="shared" si="96"/>
        <v>511</v>
      </c>
      <c r="B1426" t="str">
        <f>"7"</f>
        <v>7</v>
      </c>
      <c r="C1426" t="s">
        <v>1946</v>
      </c>
      <c r="D1426" t="str">
        <f t="shared" si="92"/>
        <v>2</v>
      </c>
      <c r="E1426">
        <v>1634</v>
      </c>
      <c r="F1426">
        <v>1910</v>
      </c>
      <c r="G1426" t="s">
        <v>25</v>
      </c>
      <c r="H1426" t="s">
        <v>11</v>
      </c>
      <c r="I1426">
        <v>1</v>
      </c>
      <c r="J1426" t="s">
        <v>19</v>
      </c>
      <c r="K1426" t="s">
        <v>11</v>
      </c>
    </row>
    <row r="1427" spans="1:11" x14ac:dyDescent="0.25">
      <c r="A1427" t="str">
        <f t="shared" si="96"/>
        <v>511</v>
      </c>
      <c r="B1427" t="str">
        <f>"8"</f>
        <v>8</v>
      </c>
      <c r="C1427" t="s">
        <v>1947</v>
      </c>
      <c r="D1427" t="str">
        <f t="shared" si="92"/>
        <v>2</v>
      </c>
      <c r="E1427">
        <v>2127</v>
      </c>
      <c r="F1427">
        <v>1915</v>
      </c>
      <c r="G1427" t="s">
        <v>25</v>
      </c>
      <c r="H1427" t="s">
        <v>11</v>
      </c>
      <c r="I1427">
        <v>1</v>
      </c>
      <c r="J1427" t="s">
        <v>19</v>
      </c>
      <c r="K1427" t="s">
        <v>11</v>
      </c>
    </row>
    <row r="1428" spans="1:11" x14ac:dyDescent="0.25">
      <c r="A1428" t="str">
        <f t="shared" si="96"/>
        <v>511</v>
      </c>
      <c r="B1428" t="str">
        <f>"10"</f>
        <v>10</v>
      </c>
      <c r="C1428" t="s">
        <v>1950</v>
      </c>
      <c r="D1428" t="str">
        <f t="shared" si="92"/>
        <v>2</v>
      </c>
      <c r="E1428">
        <v>4697</v>
      </c>
      <c r="F1428">
        <v>0</v>
      </c>
      <c r="G1428" t="s">
        <v>1951</v>
      </c>
      <c r="H1428" t="s">
        <v>11</v>
      </c>
      <c r="I1428">
        <v>3</v>
      </c>
      <c r="J1428" t="s">
        <v>1865</v>
      </c>
      <c r="K1428" t="s">
        <v>11</v>
      </c>
    </row>
    <row r="1429" spans="1:11" x14ac:dyDescent="0.25">
      <c r="A1429" t="str">
        <f t="shared" si="96"/>
        <v>511</v>
      </c>
      <c r="B1429" t="str">
        <f>"11"</f>
        <v>11</v>
      </c>
      <c r="C1429" t="s">
        <v>1952</v>
      </c>
      <c r="D1429" t="str">
        <f t="shared" si="92"/>
        <v>2</v>
      </c>
      <c r="E1429">
        <v>2981</v>
      </c>
      <c r="F1429">
        <v>1920</v>
      </c>
      <c r="G1429" t="s">
        <v>1953</v>
      </c>
      <c r="H1429" t="s">
        <v>11</v>
      </c>
      <c r="I1429">
        <v>3</v>
      </c>
      <c r="J1429" t="s">
        <v>1865</v>
      </c>
      <c r="K1429" t="s">
        <v>11</v>
      </c>
    </row>
    <row r="1430" spans="1:11" x14ac:dyDescent="0.25">
      <c r="A1430" t="str">
        <f t="shared" si="96"/>
        <v>511</v>
      </c>
      <c r="B1430" t="str">
        <f>"14"</f>
        <v>14</v>
      </c>
      <c r="C1430" t="s">
        <v>1954</v>
      </c>
      <c r="D1430" t="str">
        <f t="shared" si="92"/>
        <v>2</v>
      </c>
      <c r="E1430">
        <v>2705</v>
      </c>
      <c r="F1430">
        <v>1920</v>
      </c>
      <c r="G1430" t="s">
        <v>433</v>
      </c>
      <c r="H1430" t="s">
        <v>11</v>
      </c>
      <c r="I1430">
        <v>2</v>
      </c>
      <c r="J1430" t="s">
        <v>19</v>
      </c>
      <c r="K1430" t="s">
        <v>11</v>
      </c>
    </row>
    <row r="1431" spans="1:11" x14ac:dyDescent="0.25">
      <c r="A1431" t="str">
        <f t="shared" ref="A1431:A1472" si="97">"512"</f>
        <v>512</v>
      </c>
      <c r="B1431" t="str">
        <f>"2"</f>
        <v>2</v>
      </c>
      <c r="C1431" t="s">
        <v>1955</v>
      </c>
      <c r="D1431" t="str">
        <f t="shared" si="92"/>
        <v>2</v>
      </c>
      <c r="E1431">
        <v>2072</v>
      </c>
      <c r="F1431">
        <v>1925</v>
      </c>
      <c r="G1431" t="s">
        <v>25</v>
      </c>
      <c r="H1431" t="s">
        <v>11</v>
      </c>
      <c r="I1431">
        <v>1</v>
      </c>
      <c r="J1431" t="s">
        <v>19</v>
      </c>
      <c r="K1431" t="s">
        <v>11</v>
      </c>
    </row>
    <row r="1432" spans="1:11" x14ac:dyDescent="0.25">
      <c r="A1432" t="str">
        <f t="shared" si="97"/>
        <v>512</v>
      </c>
      <c r="B1432" t="str">
        <f>"3"</f>
        <v>3</v>
      </c>
      <c r="C1432" t="s">
        <v>1956</v>
      </c>
      <c r="D1432" t="str">
        <f t="shared" si="92"/>
        <v>2</v>
      </c>
      <c r="E1432">
        <v>1360</v>
      </c>
      <c r="F1432">
        <v>1925</v>
      </c>
      <c r="G1432" t="s">
        <v>1957</v>
      </c>
      <c r="H1432" t="s">
        <v>11</v>
      </c>
      <c r="I1432">
        <v>1</v>
      </c>
      <c r="J1432" t="s">
        <v>19</v>
      </c>
      <c r="K1432" t="s">
        <v>11</v>
      </c>
    </row>
    <row r="1433" spans="1:11" x14ac:dyDescent="0.25">
      <c r="A1433" t="str">
        <f t="shared" si="97"/>
        <v>512</v>
      </c>
      <c r="B1433" t="str">
        <f>"5"</f>
        <v>5</v>
      </c>
      <c r="C1433" t="s">
        <v>1959</v>
      </c>
      <c r="D1433" t="str">
        <f t="shared" si="92"/>
        <v>2</v>
      </c>
      <c r="E1433">
        <v>1340</v>
      </c>
      <c r="F1433">
        <v>1925</v>
      </c>
      <c r="G1433" t="s">
        <v>25</v>
      </c>
      <c r="H1433" t="s">
        <v>11</v>
      </c>
      <c r="I1433">
        <v>1</v>
      </c>
      <c r="J1433" t="s">
        <v>19</v>
      </c>
      <c r="K1433" t="s">
        <v>11</v>
      </c>
    </row>
    <row r="1434" spans="1:11" x14ac:dyDescent="0.25">
      <c r="A1434" t="str">
        <f t="shared" si="97"/>
        <v>512</v>
      </c>
      <c r="B1434" t="str">
        <f>"6"</f>
        <v>6</v>
      </c>
      <c r="C1434" t="s">
        <v>1960</v>
      </c>
      <c r="D1434" t="str">
        <f t="shared" si="92"/>
        <v>2</v>
      </c>
      <c r="E1434">
        <v>1787</v>
      </c>
      <c r="F1434">
        <v>1978</v>
      </c>
      <c r="G1434" t="s">
        <v>27</v>
      </c>
      <c r="H1434" t="s">
        <v>11</v>
      </c>
      <c r="I1434">
        <v>1</v>
      </c>
      <c r="J1434" t="s">
        <v>19</v>
      </c>
      <c r="K1434" t="s">
        <v>11</v>
      </c>
    </row>
    <row r="1435" spans="1:11" x14ac:dyDescent="0.25">
      <c r="A1435" t="str">
        <f t="shared" si="97"/>
        <v>512</v>
      </c>
      <c r="B1435" t="str">
        <f>"7"</f>
        <v>7</v>
      </c>
      <c r="C1435" t="s">
        <v>1961</v>
      </c>
      <c r="D1435" t="str">
        <f t="shared" si="92"/>
        <v>2</v>
      </c>
      <c r="E1435">
        <v>1986</v>
      </c>
      <c r="F1435">
        <v>1955</v>
      </c>
      <c r="G1435" t="s">
        <v>1962</v>
      </c>
      <c r="H1435" t="s">
        <v>11</v>
      </c>
      <c r="I1435">
        <v>2</v>
      </c>
      <c r="J1435" t="s">
        <v>19</v>
      </c>
      <c r="K1435" t="s">
        <v>11</v>
      </c>
    </row>
    <row r="1436" spans="1:11" x14ac:dyDescent="0.25">
      <c r="A1436" t="str">
        <f t="shared" si="97"/>
        <v>512</v>
      </c>
      <c r="B1436" t="str">
        <f>"8"</f>
        <v>8</v>
      </c>
      <c r="C1436" t="s">
        <v>1963</v>
      </c>
      <c r="D1436" t="str">
        <f t="shared" si="92"/>
        <v>2</v>
      </c>
      <c r="E1436">
        <v>900</v>
      </c>
      <c r="F1436">
        <v>1919</v>
      </c>
      <c r="G1436" t="s">
        <v>21</v>
      </c>
      <c r="H1436" t="s">
        <v>11</v>
      </c>
      <c r="I1436">
        <v>1</v>
      </c>
      <c r="J1436" t="s">
        <v>19</v>
      </c>
      <c r="K1436" t="s">
        <v>11</v>
      </c>
    </row>
    <row r="1437" spans="1:11" x14ac:dyDescent="0.25">
      <c r="A1437" t="str">
        <f t="shared" si="97"/>
        <v>512</v>
      </c>
      <c r="B1437" t="str">
        <f>"10.01"</f>
        <v>10.01</v>
      </c>
      <c r="C1437" t="s">
        <v>1964</v>
      </c>
      <c r="D1437" t="str">
        <f t="shared" si="92"/>
        <v>2</v>
      </c>
      <c r="E1437">
        <v>1846</v>
      </c>
      <c r="F1437">
        <v>1938</v>
      </c>
      <c r="G1437" t="s">
        <v>161</v>
      </c>
      <c r="H1437" t="s">
        <v>11</v>
      </c>
      <c r="I1437">
        <v>1</v>
      </c>
      <c r="J1437" t="s">
        <v>19</v>
      </c>
      <c r="K1437" t="s">
        <v>11</v>
      </c>
    </row>
    <row r="1438" spans="1:11" x14ac:dyDescent="0.25">
      <c r="A1438" t="str">
        <f t="shared" si="97"/>
        <v>512</v>
      </c>
      <c r="B1438" t="str">
        <f>"11"</f>
        <v>11</v>
      </c>
      <c r="C1438" t="s">
        <v>1965</v>
      </c>
      <c r="D1438" t="str">
        <f t="shared" si="92"/>
        <v>2</v>
      </c>
      <c r="E1438">
        <v>1512</v>
      </c>
      <c r="F1438">
        <v>1950</v>
      </c>
      <c r="G1438" t="s">
        <v>64</v>
      </c>
      <c r="H1438" t="s">
        <v>11</v>
      </c>
      <c r="I1438">
        <v>1</v>
      </c>
      <c r="J1438" t="s">
        <v>19</v>
      </c>
      <c r="K1438" t="s">
        <v>11</v>
      </c>
    </row>
    <row r="1439" spans="1:11" x14ac:dyDescent="0.25">
      <c r="A1439" t="str">
        <f t="shared" si="97"/>
        <v>512</v>
      </c>
      <c r="B1439" t="str">
        <f>"12"</f>
        <v>12</v>
      </c>
      <c r="C1439" t="s">
        <v>1966</v>
      </c>
      <c r="D1439" t="str">
        <f t="shared" ref="D1439:D1502" si="98">"2"</f>
        <v>2</v>
      </c>
      <c r="E1439">
        <v>1501</v>
      </c>
      <c r="F1439">
        <v>1940</v>
      </c>
      <c r="G1439" t="s">
        <v>35</v>
      </c>
      <c r="H1439" t="s">
        <v>11</v>
      </c>
      <c r="I1439">
        <v>1</v>
      </c>
      <c r="J1439" t="s">
        <v>19</v>
      </c>
      <c r="K1439" t="s">
        <v>11</v>
      </c>
    </row>
    <row r="1440" spans="1:11" x14ac:dyDescent="0.25">
      <c r="A1440" t="str">
        <f t="shared" si="97"/>
        <v>512</v>
      </c>
      <c r="B1440" t="str">
        <f>"13"</f>
        <v>13</v>
      </c>
      <c r="C1440" t="s">
        <v>1967</v>
      </c>
      <c r="D1440" t="str">
        <f t="shared" si="98"/>
        <v>2</v>
      </c>
      <c r="E1440">
        <v>1537</v>
      </c>
      <c r="F1440">
        <v>1961</v>
      </c>
      <c r="G1440" t="s">
        <v>368</v>
      </c>
      <c r="H1440" t="s">
        <v>11</v>
      </c>
      <c r="I1440">
        <v>1</v>
      </c>
      <c r="J1440" t="s">
        <v>19</v>
      </c>
      <c r="K1440" t="s">
        <v>11</v>
      </c>
    </row>
    <row r="1441" spans="1:11" x14ac:dyDescent="0.25">
      <c r="A1441" t="str">
        <f t="shared" si="97"/>
        <v>512</v>
      </c>
      <c r="B1441" t="str">
        <f>"14"</f>
        <v>14</v>
      </c>
      <c r="C1441" t="s">
        <v>1968</v>
      </c>
      <c r="D1441" t="str">
        <f t="shared" si="98"/>
        <v>2</v>
      </c>
      <c r="E1441">
        <v>1632</v>
      </c>
      <c r="F1441">
        <v>1955</v>
      </c>
      <c r="G1441" t="s">
        <v>368</v>
      </c>
      <c r="H1441" t="s">
        <v>11</v>
      </c>
      <c r="I1441">
        <v>1</v>
      </c>
      <c r="J1441" t="s">
        <v>19</v>
      </c>
      <c r="K1441" t="s">
        <v>11</v>
      </c>
    </row>
    <row r="1442" spans="1:11" x14ac:dyDescent="0.25">
      <c r="A1442" t="str">
        <f t="shared" si="97"/>
        <v>512</v>
      </c>
      <c r="B1442" t="str">
        <f>"15"</f>
        <v>15</v>
      </c>
      <c r="C1442" t="s">
        <v>1969</v>
      </c>
      <c r="D1442" t="str">
        <f t="shared" si="98"/>
        <v>2</v>
      </c>
      <c r="E1442">
        <v>1928</v>
      </c>
      <c r="F1442">
        <v>1905</v>
      </c>
      <c r="G1442" t="s">
        <v>37</v>
      </c>
      <c r="H1442" t="s">
        <v>11</v>
      </c>
      <c r="I1442">
        <v>1</v>
      </c>
      <c r="J1442" t="s">
        <v>19</v>
      </c>
      <c r="K1442" t="s">
        <v>11</v>
      </c>
    </row>
    <row r="1443" spans="1:11" x14ac:dyDescent="0.25">
      <c r="A1443" t="str">
        <f t="shared" si="97"/>
        <v>512</v>
      </c>
      <c r="B1443" t="str">
        <f>"16"</f>
        <v>16</v>
      </c>
      <c r="C1443" t="s">
        <v>1970</v>
      </c>
      <c r="D1443" t="str">
        <f t="shared" si="98"/>
        <v>2</v>
      </c>
      <c r="E1443">
        <v>1566</v>
      </c>
      <c r="F1443">
        <v>1924</v>
      </c>
      <c r="G1443" t="s">
        <v>370</v>
      </c>
      <c r="H1443" t="s">
        <v>11</v>
      </c>
      <c r="I1443">
        <v>1</v>
      </c>
      <c r="J1443" t="s">
        <v>19</v>
      </c>
      <c r="K1443" t="s">
        <v>11</v>
      </c>
    </row>
    <row r="1444" spans="1:11" x14ac:dyDescent="0.25">
      <c r="A1444" t="str">
        <f t="shared" si="97"/>
        <v>512</v>
      </c>
      <c r="B1444" t="str">
        <f>"17"</f>
        <v>17</v>
      </c>
      <c r="C1444" t="s">
        <v>1971</v>
      </c>
      <c r="D1444" t="str">
        <f t="shared" si="98"/>
        <v>2</v>
      </c>
      <c r="E1444">
        <v>1598</v>
      </c>
      <c r="F1444">
        <v>1924</v>
      </c>
      <c r="G1444" t="s">
        <v>29</v>
      </c>
      <c r="H1444" t="s">
        <v>11</v>
      </c>
      <c r="I1444">
        <v>1</v>
      </c>
      <c r="J1444" t="s">
        <v>19</v>
      </c>
      <c r="K1444" t="s">
        <v>11</v>
      </c>
    </row>
    <row r="1445" spans="1:11" x14ac:dyDescent="0.25">
      <c r="A1445" t="str">
        <f t="shared" si="97"/>
        <v>512</v>
      </c>
      <c r="B1445" t="str">
        <f>"18"</f>
        <v>18</v>
      </c>
      <c r="C1445" t="s">
        <v>1972</v>
      </c>
      <c r="D1445" t="str">
        <f t="shared" si="98"/>
        <v>2</v>
      </c>
      <c r="E1445">
        <v>1361</v>
      </c>
      <c r="F1445">
        <v>1922</v>
      </c>
      <c r="G1445" t="s">
        <v>25</v>
      </c>
      <c r="H1445" t="s">
        <v>11</v>
      </c>
      <c r="I1445">
        <v>1</v>
      </c>
      <c r="J1445" t="s">
        <v>19</v>
      </c>
      <c r="K1445" t="s">
        <v>11</v>
      </c>
    </row>
    <row r="1446" spans="1:11" x14ac:dyDescent="0.25">
      <c r="A1446" t="str">
        <f t="shared" si="97"/>
        <v>512</v>
      </c>
      <c r="B1446" t="str">
        <f>"19"</f>
        <v>19</v>
      </c>
      <c r="C1446" t="s">
        <v>1973</v>
      </c>
      <c r="D1446" t="str">
        <f t="shared" si="98"/>
        <v>2</v>
      </c>
      <c r="E1446">
        <v>801</v>
      </c>
      <c r="F1446">
        <v>1925</v>
      </c>
      <c r="G1446" t="s">
        <v>424</v>
      </c>
      <c r="H1446" t="s">
        <v>11</v>
      </c>
      <c r="I1446">
        <v>1</v>
      </c>
      <c r="J1446" t="s">
        <v>19</v>
      </c>
      <c r="K1446" t="s">
        <v>11</v>
      </c>
    </row>
    <row r="1447" spans="1:11" x14ac:dyDescent="0.25">
      <c r="A1447" t="str">
        <f t="shared" si="97"/>
        <v>512</v>
      </c>
      <c r="B1447" t="str">
        <f>"21"</f>
        <v>21</v>
      </c>
      <c r="C1447" t="s">
        <v>1974</v>
      </c>
      <c r="D1447" t="str">
        <f t="shared" si="98"/>
        <v>2</v>
      </c>
      <c r="E1447">
        <v>2494</v>
      </c>
      <c r="F1447">
        <v>1985</v>
      </c>
      <c r="G1447" t="s">
        <v>381</v>
      </c>
      <c r="H1447" t="s">
        <v>11</v>
      </c>
      <c r="I1447">
        <v>1</v>
      </c>
      <c r="J1447" t="s">
        <v>19</v>
      </c>
      <c r="K1447" t="s">
        <v>11</v>
      </c>
    </row>
    <row r="1448" spans="1:11" x14ac:dyDescent="0.25">
      <c r="A1448" t="str">
        <f t="shared" si="97"/>
        <v>512</v>
      </c>
      <c r="B1448" t="str">
        <f>"23"</f>
        <v>23</v>
      </c>
      <c r="C1448" t="s">
        <v>1975</v>
      </c>
      <c r="D1448" t="str">
        <f t="shared" si="98"/>
        <v>2</v>
      </c>
      <c r="E1448">
        <v>2668</v>
      </c>
      <c r="F1448">
        <v>1925</v>
      </c>
      <c r="G1448" t="s">
        <v>484</v>
      </c>
      <c r="H1448" t="s">
        <v>11</v>
      </c>
      <c r="I1448">
        <v>2</v>
      </c>
      <c r="J1448" t="s">
        <v>19</v>
      </c>
      <c r="K1448" t="s">
        <v>11</v>
      </c>
    </row>
    <row r="1449" spans="1:11" x14ac:dyDescent="0.25">
      <c r="A1449" t="str">
        <f t="shared" si="97"/>
        <v>512</v>
      </c>
      <c r="B1449" t="str">
        <f>"25"</f>
        <v>25</v>
      </c>
      <c r="C1449" t="s">
        <v>1978</v>
      </c>
      <c r="D1449" t="str">
        <f t="shared" si="98"/>
        <v>2</v>
      </c>
      <c r="E1449">
        <v>2582</v>
      </c>
      <c r="F1449">
        <v>1900</v>
      </c>
      <c r="G1449" t="s">
        <v>1979</v>
      </c>
      <c r="H1449" t="s">
        <v>11</v>
      </c>
      <c r="I1449">
        <v>2</v>
      </c>
      <c r="J1449" t="s">
        <v>19</v>
      </c>
      <c r="K1449" t="s">
        <v>11</v>
      </c>
    </row>
    <row r="1450" spans="1:11" x14ac:dyDescent="0.25">
      <c r="A1450" t="str">
        <f t="shared" si="97"/>
        <v>512</v>
      </c>
      <c r="B1450" t="str">
        <f>"26"</f>
        <v>26</v>
      </c>
      <c r="C1450" t="s">
        <v>1980</v>
      </c>
      <c r="D1450" t="str">
        <f t="shared" si="98"/>
        <v>2</v>
      </c>
      <c r="E1450">
        <v>1088</v>
      </c>
      <c r="F1450">
        <v>1900</v>
      </c>
      <c r="G1450" t="s">
        <v>157</v>
      </c>
      <c r="H1450" t="s">
        <v>11</v>
      </c>
      <c r="I1450">
        <v>1</v>
      </c>
      <c r="J1450" t="s">
        <v>19</v>
      </c>
      <c r="K1450" t="s">
        <v>11</v>
      </c>
    </row>
    <row r="1451" spans="1:11" x14ac:dyDescent="0.25">
      <c r="A1451" t="str">
        <f t="shared" si="97"/>
        <v>512</v>
      </c>
      <c r="B1451" t="str">
        <f>"27"</f>
        <v>27</v>
      </c>
      <c r="C1451" t="s">
        <v>1981</v>
      </c>
      <c r="D1451" t="str">
        <f t="shared" si="98"/>
        <v>2</v>
      </c>
      <c r="E1451">
        <v>1872</v>
      </c>
      <c r="F1451">
        <v>1938</v>
      </c>
      <c r="G1451" t="s">
        <v>949</v>
      </c>
      <c r="H1451" t="s">
        <v>11</v>
      </c>
      <c r="I1451">
        <v>1</v>
      </c>
      <c r="J1451" t="s">
        <v>19</v>
      </c>
      <c r="K1451" t="s">
        <v>11</v>
      </c>
    </row>
    <row r="1452" spans="1:11" x14ac:dyDescent="0.25">
      <c r="A1452" t="str">
        <f t="shared" si="97"/>
        <v>512</v>
      </c>
      <c r="B1452" t="str">
        <f>"28"</f>
        <v>28</v>
      </c>
      <c r="C1452" t="s">
        <v>1982</v>
      </c>
      <c r="D1452" t="str">
        <f t="shared" si="98"/>
        <v>2</v>
      </c>
      <c r="E1452">
        <v>1331</v>
      </c>
      <c r="F1452">
        <v>1952</v>
      </c>
      <c r="G1452" t="s">
        <v>1983</v>
      </c>
      <c r="H1452" t="s">
        <v>11</v>
      </c>
      <c r="I1452">
        <v>1</v>
      </c>
      <c r="J1452" t="s">
        <v>19</v>
      </c>
      <c r="K1452" t="s">
        <v>11</v>
      </c>
    </row>
    <row r="1453" spans="1:11" x14ac:dyDescent="0.25">
      <c r="A1453" t="str">
        <f t="shared" si="97"/>
        <v>512</v>
      </c>
      <c r="B1453" t="str">
        <f>"29"</f>
        <v>29</v>
      </c>
      <c r="C1453" t="s">
        <v>1984</v>
      </c>
      <c r="D1453" t="str">
        <f t="shared" si="98"/>
        <v>2</v>
      </c>
      <c r="E1453">
        <v>1744</v>
      </c>
      <c r="F1453">
        <v>1927</v>
      </c>
      <c r="G1453" t="s">
        <v>58</v>
      </c>
      <c r="H1453" t="s">
        <v>11</v>
      </c>
      <c r="I1453">
        <v>1</v>
      </c>
      <c r="J1453" t="s">
        <v>19</v>
      </c>
      <c r="K1453" t="s">
        <v>11</v>
      </c>
    </row>
    <row r="1454" spans="1:11" x14ac:dyDescent="0.25">
      <c r="A1454" t="str">
        <f t="shared" si="97"/>
        <v>512</v>
      </c>
      <c r="B1454" t="str">
        <f>"30"</f>
        <v>30</v>
      </c>
      <c r="C1454" t="s">
        <v>1784</v>
      </c>
      <c r="D1454" t="str">
        <f t="shared" si="98"/>
        <v>2</v>
      </c>
      <c r="E1454">
        <v>2140</v>
      </c>
      <c r="F1454">
        <v>1920</v>
      </c>
      <c r="G1454" t="s">
        <v>1985</v>
      </c>
      <c r="H1454" t="s">
        <v>11</v>
      </c>
      <c r="I1454">
        <v>1</v>
      </c>
      <c r="J1454" t="s">
        <v>19</v>
      </c>
      <c r="K1454" t="s">
        <v>11</v>
      </c>
    </row>
    <row r="1455" spans="1:11" x14ac:dyDescent="0.25">
      <c r="A1455" t="str">
        <f t="shared" si="97"/>
        <v>512</v>
      </c>
      <c r="B1455" t="str">
        <f>"31"</f>
        <v>31</v>
      </c>
      <c r="C1455" t="s">
        <v>1986</v>
      </c>
      <c r="D1455" t="str">
        <f t="shared" si="98"/>
        <v>2</v>
      </c>
      <c r="E1455">
        <v>1784</v>
      </c>
      <c r="F1455">
        <v>1900</v>
      </c>
      <c r="G1455" t="s">
        <v>321</v>
      </c>
      <c r="H1455" t="s">
        <v>11</v>
      </c>
      <c r="I1455">
        <v>2</v>
      </c>
      <c r="J1455" t="s">
        <v>19</v>
      </c>
      <c r="K1455" t="s">
        <v>11</v>
      </c>
    </row>
    <row r="1456" spans="1:11" x14ac:dyDescent="0.25">
      <c r="A1456" t="str">
        <f t="shared" si="97"/>
        <v>512</v>
      </c>
      <c r="B1456" t="str">
        <f>"32"</f>
        <v>32</v>
      </c>
      <c r="C1456" t="s">
        <v>1987</v>
      </c>
      <c r="D1456" t="str">
        <f t="shared" si="98"/>
        <v>2</v>
      </c>
      <c r="E1456">
        <v>1440</v>
      </c>
      <c r="F1456">
        <v>1955</v>
      </c>
      <c r="G1456" t="s">
        <v>157</v>
      </c>
      <c r="H1456" t="s">
        <v>11</v>
      </c>
      <c r="I1456">
        <v>1</v>
      </c>
      <c r="J1456" t="s">
        <v>19</v>
      </c>
      <c r="K1456" t="s">
        <v>11</v>
      </c>
    </row>
    <row r="1457" spans="1:11" x14ac:dyDescent="0.25">
      <c r="A1457" t="str">
        <f t="shared" si="97"/>
        <v>512</v>
      </c>
      <c r="B1457" t="str">
        <f>"33"</f>
        <v>33</v>
      </c>
      <c r="C1457" t="s">
        <v>1988</v>
      </c>
      <c r="D1457" t="str">
        <f t="shared" si="98"/>
        <v>2</v>
      </c>
      <c r="E1457">
        <v>2357</v>
      </c>
      <c r="F1457">
        <v>1929</v>
      </c>
      <c r="G1457" t="s">
        <v>370</v>
      </c>
      <c r="H1457" t="s">
        <v>11</v>
      </c>
      <c r="I1457">
        <v>1</v>
      </c>
      <c r="J1457" t="s">
        <v>19</v>
      </c>
      <c r="K1457" t="s">
        <v>11</v>
      </c>
    </row>
    <row r="1458" spans="1:11" x14ac:dyDescent="0.25">
      <c r="A1458" t="str">
        <f t="shared" si="97"/>
        <v>512</v>
      </c>
      <c r="B1458" t="str">
        <f>"34"</f>
        <v>34</v>
      </c>
      <c r="C1458" t="s">
        <v>1989</v>
      </c>
      <c r="D1458" t="str">
        <f t="shared" si="98"/>
        <v>2</v>
      </c>
      <c r="E1458">
        <v>1978</v>
      </c>
      <c r="F1458">
        <v>1928</v>
      </c>
      <c r="G1458" t="s">
        <v>64</v>
      </c>
      <c r="H1458" t="s">
        <v>11</v>
      </c>
      <c r="I1458">
        <v>1</v>
      </c>
      <c r="J1458" t="s">
        <v>19</v>
      </c>
      <c r="K1458" t="s">
        <v>11</v>
      </c>
    </row>
    <row r="1459" spans="1:11" x14ac:dyDescent="0.25">
      <c r="A1459" t="str">
        <f t="shared" si="97"/>
        <v>512</v>
      </c>
      <c r="B1459" t="str">
        <f>"35"</f>
        <v>35</v>
      </c>
      <c r="C1459" t="s">
        <v>1990</v>
      </c>
      <c r="D1459" t="str">
        <f t="shared" si="98"/>
        <v>2</v>
      </c>
      <c r="E1459">
        <v>2083</v>
      </c>
      <c r="F1459">
        <v>1939</v>
      </c>
      <c r="G1459" t="s">
        <v>64</v>
      </c>
      <c r="H1459" t="s">
        <v>11</v>
      </c>
      <c r="I1459">
        <v>2</v>
      </c>
      <c r="J1459" t="s">
        <v>19</v>
      </c>
      <c r="K1459" t="s">
        <v>11</v>
      </c>
    </row>
    <row r="1460" spans="1:11" x14ac:dyDescent="0.25">
      <c r="A1460" t="str">
        <f t="shared" si="97"/>
        <v>512</v>
      </c>
      <c r="B1460" t="str">
        <f>"36"</f>
        <v>36</v>
      </c>
      <c r="C1460" t="s">
        <v>1991</v>
      </c>
      <c r="D1460" t="str">
        <f t="shared" si="98"/>
        <v>2</v>
      </c>
      <c r="E1460">
        <v>1611</v>
      </c>
      <c r="F1460">
        <v>1950</v>
      </c>
      <c r="G1460" t="s">
        <v>31</v>
      </c>
      <c r="H1460" t="s">
        <v>11</v>
      </c>
      <c r="I1460">
        <v>1</v>
      </c>
      <c r="J1460" t="s">
        <v>19</v>
      </c>
      <c r="K1460" t="s">
        <v>11</v>
      </c>
    </row>
    <row r="1461" spans="1:11" x14ac:dyDescent="0.25">
      <c r="A1461" t="str">
        <f t="shared" si="97"/>
        <v>512</v>
      </c>
      <c r="B1461" t="str">
        <f>"37"</f>
        <v>37</v>
      </c>
      <c r="C1461" t="s">
        <v>1992</v>
      </c>
      <c r="D1461" t="str">
        <f t="shared" si="98"/>
        <v>2</v>
      </c>
      <c r="E1461">
        <v>1360</v>
      </c>
      <c r="F1461">
        <v>1954</v>
      </c>
      <c r="G1461" t="s">
        <v>27</v>
      </c>
      <c r="H1461" t="s">
        <v>11</v>
      </c>
      <c r="I1461">
        <v>1</v>
      </c>
      <c r="J1461" t="s">
        <v>19</v>
      </c>
      <c r="K1461" t="s">
        <v>11</v>
      </c>
    </row>
    <row r="1462" spans="1:11" x14ac:dyDescent="0.25">
      <c r="A1462" t="str">
        <f t="shared" si="97"/>
        <v>512</v>
      </c>
      <c r="B1462" t="str">
        <f>"38"</f>
        <v>38</v>
      </c>
      <c r="C1462" t="s">
        <v>1993</v>
      </c>
      <c r="D1462" t="str">
        <f t="shared" si="98"/>
        <v>2</v>
      </c>
      <c r="E1462">
        <v>2032</v>
      </c>
      <c r="F1462">
        <v>1959</v>
      </c>
      <c r="G1462" t="s">
        <v>27</v>
      </c>
      <c r="H1462" t="s">
        <v>11</v>
      </c>
      <c r="I1462">
        <v>1</v>
      </c>
      <c r="J1462" t="s">
        <v>19</v>
      </c>
      <c r="K1462" t="s">
        <v>11</v>
      </c>
    </row>
    <row r="1463" spans="1:11" x14ac:dyDescent="0.25">
      <c r="A1463" t="str">
        <f t="shared" si="97"/>
        <v>512</v>
      </c>
      <c r="B1463" t="str">
        <f>"39"</f>
        <v>39</v>
      </c>
      <c r="C1463" t="s">
        <v>1994</v>
      </c>
      <c r="D1463" t="str">
        <f t="shared" si="98"/>
        <v>2</v>
      </c>
      <c r="E1463">
        <v>1669</v>
      </c>
      <c r="F1463">
        <v>1939</v>
      </c>
      <c r="G1463" t="s">
        <v>187</v>
      </c>
      <c r="H1463" t="s">
        <v>11</v>
      </c>
      <c r="I1463">
        <v>1</v>
      </c>
      <c r="J1463" t="s">
        <v>19</v>
      </c>
      <c r="K1463" t="s">
        <v>11</v>
      </c>
    </row>
    <row r="1464" spans="1:11" x14ac:dyDescent="0.25">
      <c r="A1464" t="str">
        <f t="shared" si="97"/>
        <v>512</v>
      </c>
      <c r="B1464" t="str">
        <f>"40"</f>
        <v>40</v>
      </c>
      <c r="C1464" t="s">
        <v>1995</v>
      </c>
      <c r="D1464" t="str">
        <f t="shared" si="98"/>
        <v>2</v>
      </c>
      <c r="E1464">
        <v>1585</v>
      </c>
      <c r="F1464">
        <v>1939</v>
      </c>
      <c r="G1464" t="s">
        <v>58</v>
      </c>
      <c r="H1464" t="s">
        <v>11</v>
      </c>
      <c r="I1464">
        <v>1</v>
      </c>
      <c r="J1464" t="s">
        <v>19</v>
      </c>
      <c r="K1464" t="s">
        <v>11</v>
      </c>
    </row>
    <row r="1465" spans="1:11" x14ac:dyDescent="0.25">
      <c r="A1465" t="str">
        <f t="shared" si="97"/>
        <v>512</v>
      </c>
      <c r="B1465" t="str">
        <f>"41"</f>
        <v>41</v>
      </c>
      <c r="C1465" t="s">
        <v>1996</v>
      </c>
      <c r="D1465" t="str">
        <f t="shared" si="98"/>
        <v>2</v>
      </c>
      <c r="E1465">
        <v>1120</v>
      </c>
      <c r="F1465">
        <v>1955</v>
      </c>
      <c r="G1465" t="s">
        <v>123</v>
      </c>
      <c r="H1465" t="s">
        <v>11</v>
      </c>
      <c r="I1465">
        <v>1</v>
      </c>
      <c r="J1465" t="s">
        <v>19</v>
      </c>
      <c r="K1465" t="s">
        <v>11</v>
      </c>
    </row>
    <row r="1466" spans="1:11" x14ac:dyDescent="0.25">
      <c r="A1466" t="str">
        <f t="shared" si="97"/>
        <v>512</v>
      </c>
      <c r="B1466" t="str">
        <f>"42"</f>
        <v>42</v>
      </c>
      <c r="C1466" t="s">
        <v>1997</v>
      </c>
      <c r="D1466" t="str">
        <f t="shared" si="98"/>
        <v>2</v>
      </c>
      <c r="E1466">
        <v>1118</v>
      </c>
      <c r="F1466">
        <v>1954</v>
      </c>
      <c r="G1466" t="s">
        <v>21</v>
      </c>
      <c r="H1466" t="s">
        <v>11</v>
      </c>
      <c r="I1466">
        <v>1</v>
      </c>
      <c r="J1466" t="s">
        <v>19</v>
      </c>
      <c r="K1466" t="s">
        <v>11</v>
      </c>
    </row>
    <row r="1467" spans="1:11" x14ac:dyDescent="0.25">
      <c r="A1467" t="str">
        <f t="shared" si="97"/>
        <v>512</v>
      </c>
      <c r="B1467" t="str">
        <f>"43"</f>
        <v>43</v>
      </c>
      <c r="C1467" t="s">
        <v>1998</v>
      </c>
      <c r="D1467" t="str">
        <f t="shared" si="98"/>
        <v>2</v>
      </c>
      <c r="E1467">
        <v>2156</v>
      </c>
      <c r="F1467">
        <v>1981</v>
      </c>
      <c r="G1467" t="s">
        <v>37</v>
      </c>
      <c r="H1467" t="s">
        <v>11</v>
      </c>
      <c r="I1467">
        <v>1</v>
      </c>
      <c r="J1467" t="s">
        <v>19</v>
      </c>
      <c r="K1467" t="s">
        <v>11</v>
      </c>
    </row>
    <row r="1468" spans="1:11" x14ac:dyDescent="0.25">
      <c r="A1468" t="str">
        <f t="shared" si="97"/>
        <v>512</v>
      </c>
      <c r="B1468" t="str">
        <f>"44"</f>
        <v>44</v>
      </c>
      <c r="C1468" t="s">
        <v>1999</v>
      </c>
      <c r="D1468" t="str">
        <f t="shared" si="98"/>
        <v>2</v>
      </c>
      <c r="E1468">
        <v>1445</v>
      </c>
      <c r="F1468">
        <v>1940</v>
      </c>
      <c r="G1468" t="s">
        <v>2000</v>
      </c>
      <c r="H1468" t="s">
        <v>11</v>
      </c>
      <c r="I1468">
        <v>1</v>
      </c>
      <c r="J1468" t="s">
        <v>19</v>
      </c>
      <c r="K1468" t="s">
        <v>11</v>
      </c>
    </row>
    <row r="1469" spans="1:11" x14ac:dyDescent="0.25">
      <c r="A1469" t="str">
        <f t="shared" si="97"/>
        <v>512</v>
      </c>
      <c r="B1469" t="str">
        <f>"45"</f>
        <v>45</v>
      </c>
      <c r="C1469" t="s">
        <v>2001</v>
      </c>
      <c r="D1469" t="str">
        <f t="shared" si="98"/>
        <v>2</v>
      </c>
      <c r="E1469">
        <v>1306</v>
      </c>
      <c r="F1469">
        <v>1963</v>
      </c>
      <c r="G1469" t="s">
        <v>27</v>
      </c>
      <c r="H1469" t="s">
        <v>11</v>
      </c>
      <c r="I1469">
        <v>1</v>
      </c>
      <c r="J1469" t="s">
        <v>19</v>
      </c>
      <c r="K1469" t="s">
        <v>11</v>
      </c>
    </row>
    <row r="1470" spans="1:11" x14ac:dyDescent="0.25">
      <c r="A1470" t="str">
        <f t="shared" si="97"/>
        <v>512</v>
      </c>
      <c r="B1470" t="str">
        <f>"46"</f>
        <v>46</v>
      </c>
      <c r="C1470" t="s">
        <v>2002</v>
      </c>
      <c r="D1470" t="str">
        <f t="shared" si="98"/>
        <v>2</v>
      </c>
      <c r="E1470">
        <v>1233</v>
      </c>
      <c r="F1470">
        <v>1931</v>
      </c>
      <c r="G1470" t="s">
        <v>123</v>
      </c>
      <c r="H1470" t="s">
        <v>11</v>
      </c>
      <c r="I1470">
        <v>1</v>
      </c>
      <c r="J1470" t="s">
        <v>19</v>
      </c>
      <c r="K1470" t="s">
        <v>11</v>
      </c>
    </row>
    <row r="1471" spans="1:11" x14ac:dyDescent="0.25">
      <c r="A1471" t="str">
        <f t="shared" si="97"/>
        <v>512</v>
      </c>
      <c r="B1471" t="str">
        <f>"47"</f>
        <v>47</v>
      </c>
      <c r="C1471" t="s">
        <v>2003</v>
      </c>
      <c r="D1471" t="str">
        <f t="shared" si="98"/>
        <v>2</v>
      </c>
      <c r="E1471">
        <v>2976</v>
      </c>
      <c r="F1471">
        <v>1990</v>
      </c>
      <c r="G1471" t="s">
        <v>2004</v>
      </c>
      <c r="H1471" t="s">
        <v>11</v>
      </c>
      <c r="I1471">
        <v>1</v>
      </c>
      <c r="J1471" t="s">
        <v>19</v>
      </c>
      <c r="K1471" t="s">
        <v>11</v>
      </c>
    </row>
    <row r="1472" spans="1:11" x14ac:dyDescent="0.25">
      <c r="A1472" t="str">
        <f t="shared" si="97"/>
        <v>512</v>
      </c>
      <c r="B1472" t="str">
        <f>"48"</f>
        <v>48</v>
      </c>
      <c r="C1472" t="s">
        <v>2005</v>
      </c>
      <c r="D1472" t="str">
        <f t="shared" si="98"/>
        <v>2</v>
      </c>
      <c r="E1472">
        <v>1408</v>
      </c>
      <c r="F1472">
        <v>1915</v>
      </c>
      <c r="G1472" t="s">
        <v>2006</v>
      </c>
      <c r="H1472" t="s">
        <v>11</v>
      </c>
      <c r="I1472">
        <v>1</v>
      </c>
      <c r="J1472" t="s">
        <v>19</v>
      </c>
      <c r="K1472" t="s">
        <v>11</v>
      </c>
    </row>
    <row r="1473" spans="1:11" x14ac:dyDescent="0.25">
      <c r="A1473" t="str">
        <f t="shared" ref="A1473:A1482" si="99">"513"</f>
        <v>513</v>
      </c>
      <c r="B1473" t="str">
        <f>"3"</f>
        <v>3</v>
      </c>
      <c r="C1473" t="s">
        <v>2007</v>
      </c>
      <c r="D1473" t="str">
        <f t="shared" si="98"/>
        <v>2</v>
      </c>
      <c r="E1473">
        <v>2033</v>
      </c>
      <c r="F1473">
        <v>1916</v>
      </c>
      <c r="G1473" t="s">
        <v>49</v>
      </c>
      <c r="H1473" t="s">
        <v>11</v>
      </c>
      <c r="I1473">
        <v>1</v>
      </c>
      <c r="J1473" t="s">
        <v>19</v>
      </c>
      <c r="K1473" t="s">
        <v>11</v>
      </c>
    </row>
    <row r="1474" spans="1:11" x14ac:dyDescent="0.25">
      <c r="A1474" t="str">
        <f t="shared" si="99"/>
        <v>513</v>
      </c>
      <c r="B1474" t="str">
        <f>"4"</f>
        <v>4</v>
      </c>
      <c r="C1474" t="s">
        <v>2008</v>
      </c>
      <c r="D1474" t="str">
        <f t="shared" si="98"/>
        <v>2</v>
      </c>
      <c r="E1474">
        <v>1082</v>
      </c>
      <c r="F1474">
        <v>1912</v>
      </c>
      <c r="G1474" t="s">
        <v>25</v>
      </c>
      <c r="H1474" t="s">
        <v>11</v>
      </c>
      <c r="I1474">
        <v>1</v>
      </c>
      <c r="J1474" t="s">
        <v>19</v>
      </c>
      <c r="K1474" t="s">
        <v>11</v>
      </c>
    </row>
    <row r="1475" spans="1:11" x14ac:dyDescent="0.25">
      <c r="A1475" t="str">
        <f t="shared" si="99"/>
        <v>513</v>
      </c>
      <c r="B1475" t="str">
        <f>"5"</f>
        <v>5</v>
      </c>
      <c r="C1475" t="s">
        <v>2009</v>
      </c>
      <c r="D1475" t="str">
        <f t="shared" si="98"/>
        <v>2</v>
      </c>
      <c r="E1475">
        <v>1395</v>
      </c>
      <c r="F1475">
        <v>1910</v>
      </c>
      <c r="G1475" t="s">
        <v>1488</v>
      </c>
      <c r="H1475" t="s">
        <v>11</v>
      </c>
      <c r="I1475">
        <v>1</v>
      </c>
      <c r="J1475" t="s">
        <v>19</v>
      </c>
      <c r="K1475" t="s">
        <v>11</v>
      </c>
    </row>
    <row r="1476" spans="1:11" x14ac:dyDescent="0.25">
      <c r="A1476" t="str">
        <f t="shared" si="99"/>
        <v>513</v>
      </c>
      <c r="B1476" t="str">
        <f>"6"</f>
        <v>6</v>
      </c>
      <c r="C1476" t="s">
        <v>2010</v>
      </c>
      <c r="D1476" t="str">
        <f t="shared" si="98"/>
        <v>2</v>
      </c>
      <c r="E1476">
        <v>1136</v>
      </c>
      <c r="F1476">
        <v>1910</v>
      </c>
      <c r="G1476" t="s">
        <v>29</v>
      </c>
      <c r="H1476" t="s">
        <v>11</v>
      </c>
      <c r="I1476">
        <v>1</v>
      </c>
      <c r="J1476" t="s">
        <v>19</v>
      </c>
      <c r="K1476" t="s">
        <v>11</v>
      </c>
    </row>
    <row r="1477" spans="1:11" x14ac:dyDescent="0.25">
      <c r="A1477" t="str">
        <f t="shared" si="99"/>
        <v>513</v>
      </c>
      <c r="B1477" t="str">
        <f>"7"</f>
        <v>7</v>
      </c>
      <c r="C1477" t="s">
        <v>2011</v>
      </c>
      <c r="D1477" t="str">
        <f t="shared" si="98"/>
        <v>2</v>
      </c>
      <c r="E1477">
        <v>1806</v>
      </c>
      <c r="F1477">
        <v>1905</v>
      </c>
      <c r="G1477" t="s">
        <v>49</v>
      </c>
      <c r="H1477" t="s">
        <v>11</v>
      </c>
      <c r="I1477">
        <v>1</v>
      </c>
      <c r="J1477" t="s">
        <v>1865</v>
      </c>
      <c r="K1477" t="s">
        <v>11</v>
      </c>
    </row>
    <row r="1478" spans="1:11" x14ac:dyDescent="0.25">
      <c r="A1478" t="str">
        <f t="shared" si="99"/>
        <v>513</v>
      </c>
      <c r="B1478" t="str">
        <f>"13"</f>
        <v>13</v>
      </c>
      <c r="C1478" t="s">
        <v>2017</v>
      </c>
      <c r="D1478" t="str">
        <f t="shared" si="98"/>
        <v>2</v>
      </c>
      <c r="E1478">
        <v>4656</v>
      </c>
      <c r="F1478">
        <v>2015</v>
      </c>
      <c r="G1478" t="s">
        <v>2018</v>
      </c>
      <c r="H1478" t="s">
        <v>11</v>
      </c>
      <c r="I1478">
        <v>3</v>
      </c>
      <c r="J1478" t="s">
        <v>1865</v>
      </c>
      <c r="K1478" t="s">
        <v>11</v>
      </c>
    </row>
    <row r="1479" spans="1:11" x14ac:dyDescent="0.25">
      <c r="A1479" t="str">
        <f t="shared" si="99"/>
        <v>513</v>
      </c>
      <c r="B1479" t="str">
        <f>"15"</f>
        <v>15</v>
      </c>
      <c r="C1479" t="s">
        <v>2021</v>
      </c>
      <c r="D1479" t="str">
        <f t="shared" si="98"/>
        <v>2</v>
      </c>
      <c r="E1479">
        <v>1773</v>
      </c>
      <c r="F1479">
        <v>1916</v>
      </c>
      <c r="G1479" t="s">
        <v>29</v>
      </c>
      <c r="H1479" t="s">
        <v>11</v>
      </c>
      <c r="I1479">
        <v>1</v>
      </c>
      <c r="J1479" t="s">
        <v>1865</v>
      </c>
      <c r="K1479" t="s">
        <v>11</v>
      </c>
    </row>
    <row r="1480" spans="1:11" x14ac:dyDescent="0.25">
      <c r="A1480" t="str">
        <f t="shared" si="99"/>
        <v>513</v>
      </c>
      <c r="B1480" t="str">
        <f>"16"</f>
        <v>16</v>
      </c>
      <c r="C1480" t="s">
        <v>2022</v>
      </c>
      <c r="D1480" t="str">
        <f t="shared" si="98"/>
        <v>2</v>
      </c>
      <c r="E1480">
        <v>1515</v>
      </c>
      <c r="F1480">
        <v>1915</v>
      </c>
      <c r="G1480" t="s">
        <v>49</v>
      </c>
      <c r="H1480" t="s">
        <v>11</v>
      </c>
      <c r="I1480">
        <v>1</v>
      </c>
      <c r="J1480" t="s">
        <v>1865</v>
      </c>
      <c r="K1480" t="s">
        <v>11</v>
      </c>
    </row>
    <row r="1481" spans="1:11" x14ac:dyDescent="0.25">
      <c r="A1481" t="str">
        <f t="shared" si="99"/>
        <v>513</v>
      </c>
      <c r="B1481" t="str">
        <f>"17"</f>
        <v>17</v>
      </c>
      <c r="C1481" t="s">
        <v>2023</v>
      </c>
      <c r="D1481" t="str">
        <f t="shared" si="98"/>
        <v>2</v>
      </c>
      <c r="E1481">
        <v>2376</v>
      </c>
      <c r="F1481">
        <v>1920</v>
      </c>
      <c r="G1481" t="s">
        <v>2024</v>
      </c>
      <c r="H1481" t="s">
        <v>11</v>
      </c>
      <c r="I1481">
        <v>3</v>
      </c>
      <c r="J1481" t="s">
        <v>1865</v>
      </c>
      <c r="K1481" t="s">
        <v>11</v>
      </c>
    </row>
    <row r="1482" spans="1:11" x14ac:dyDescent="0.25">
      <c r="A1482" t="str">
        <f t="shared" si="99"/>
        <v>513</v>
      </c>
      <c r="B1482" t="str">
        <f>"18"</f>
        <v>18</v>
      </c>
      <c r="C1482" t="s">
        <v>2025</v>
      </c>
      <c r="D1482" t="str">
        <f t="shared" si="98"/>
        <v>2</v>
      </c>
      <c r="E1482">
        <v>1912</v>
      </c>
      <c r="F1482">
        <v>1895</v>
      </c>
      <c r="G1482" t="s">
        <v>25</v>
      </c>
      <c r="H1482" t="s">
        <v>11</v>
      </c>
      <c r="I1482">
        <v>1</v>
      </c>
      <c r="J1482" t="s">
        <v>1865</v>
      </c>
      <c r="K1482" t="s">
        <v>11</v>
      </c>
    </row>
    <row r="1483" spans="1:11" x14ac:dyDescent="0.25">
      <c r="A1483" t="str">
        <f t="shared" ref="A1483:A1497" si="100">"514"</f>
        <v>514</v>
      </c>
      <c r="B1483" t="str">
        <f>"1"</f>
        <v>1</v>
      </c>
      <c r="C1483" t="s">
        <v>2026</v>
      </c>
      <c r="D1483" t="str">
        <f t="shared" si="98"/>
        <v>2</v>
      </c>
      <c r="E1483">
        <v>1440</v>
      </c>
      <c r="F1483">
        <v>1954</v>
      </c>
      <c r="G1483" t="s">
        <v>424</v>
      </c>
      <c r="H1483" t="s">
        <v>11</v>
      </c>
      <c r="I1483">
        <v>2</v>
      </c>
      <c r="J1483" t="s">
        <v>640</v>
      </c>
      <c r="K1483" t="s">
        <v>11</v>
      </c>
    </row>
    <row r="1484" spans="1:11" x14ac:dyDescent="0.25">
      <c r="A1484" t="str">
        <f t="shared" si="100"/>
        <v>514</v>
      </c>
      <c r="B1484" t="str">
        <f>"2"</f>
        <v>2</v>
      </c>
      <c r="C1484" t="s">
        <v>2027</v>
      </c>
      <c r="D1484" t="str">
        <f t="shared" si="98"/>
        <v>2</v>
      </c>
      <c r="E1484">
        <v>1344</v>
      </c>
      <c r="F1484">
        <v>1946</v>
      </c>
      <c r="G1484" t="s">
        <v>2028</v>
      </c>
      <c r="H1484" t="s">
        <v>11</v>
      </c>
      <c r="I1484">
        <v>1</v>
      </c>
      <c r="J1484" t="s">
        <v>640</v>
      </c>
      <c r="K1484" t="s">
        <v>11</v>
      </c>
    </row>
    <row r="1485" spans="1:11" x14ac:dyDescent="0.25">
      <c r="A1485" t="str">
        <f t="shared" si="100"/>
        <v>514</v>
      </c>
      <c r="B1485" t="str">
        <f>"3"</f>
        <v>3</v>
      </c>
      <c r="C1485" t="s">
        <v>2029</v>
      </c>
      <c r="D1485" t="str">
        <f t="shared" si="98"/>
        <v>2</v>
      </c>
      <c r="E1485">
        <v>1862</v>
      </c>
      <c r="F1485">
        <v>1938</v>
      </c>
      <c r="G1485" t="s">
        <v>131</v>
      </c>
      <c r="H1485" t="s">
        <v>11</v>
      </c>
      <c r="I1485">
        <v>1</v>
      </c>
      <c r="J1485" t="s">
        <v>640</v>
      </c>
      <c r="K1485" t="s">
        <v>11</v>
      </c>
    </row>
    <row r="1486" spans="1:11" x14ac:dyDescent="0.25">
      <c r="A1486" t="str">
        <f t="shared" si="100"/>
        <v>514</v>
      </c>
      <c r="B1486" t="str">
        <f>"4"</f>
        <v>4</v>
      </c>
      <c r="C1486" t="s">
        <v>2030</v>
      </c>
      <c r="D1486" t="str">
        <f t="shared" si="98"/>
        <v>2</v>
      </c>
      <c r="E1486">
        <v>1808</v>
      </c>
      <c r="F1486">
        <v>1955</v>
      </c>
      <c r="G1486" t="s">
        <v>25</v>
      </c>
      <c r="H1486" t="s">
        <v>11</v>
      </c>
      <c r="I1486">
        <v>1</v>
      </c>
      <c r="J1486" t="s">
        <v>640</v>
      </c>
      <c r="K1486" t="s">
        <v>11</v>
      </c>
    </row>
    <row r="1487" spans="1:11" x14ac:dyDescent="0.25">
      <c r="A1487" t="str">
        <f t="shared" si="100"/>
        <v>514</v>
      </c>
      <c r="B1487" t="str">
        <f>"5"</f>
        <v>5</v>
      </c>
      <c r="C1487" t="s">
        <v>2031</v>
      </c>
      <c r="D1487" t="str">
        <f t="shared" si="98"/>
        <v>2</v>
      </c>
      <c r="E1487">
        <v>1760</v>
      </c>
      <c r="F1487">
        <v>1941</v>
      </c>
      <c r="G1487" t="s">
        <v>49</v>
      </c>
      <c r="H1487" t="s">
        <v>11</v>
      </c>
      <c r="I1487">
        <v>1</v>
      </c>
      <c r="J1487" t="s">
        <v>640</v>
      </c>
      <c r="K1487" t="s">
        <v>11</v>
      </c>
    </row>
    <row r="1488" spans="1:11" x14ac:dyDescent="0.25">
      <c r="A1488" t="str">
        <f t="shared" si="100"/>
        <v>514</v>
      </c>
      <c r="B1488" t="str">
        <f>"6"</f>
        <v>6</v>
      </c>
      <c r="C1488" t="s">
        <v>2032</v>
      </c>
      <c r="D1488" t="str">
        <f t="shared" si="98"/>
        <v>2</v>
      </c>
      <c r="E1488">
        <v>1052</v>
      </c>
      <c r="F1488">
        <v>1925</v>
      </c>
      <c r="G1488" t="s">
        <v>58</v>
      </c>
      <c r="H1488" t="s">
        <v>11</v>
      </c>
      <c r="I1488">
        <v>1</v>
      </c>
      <c r="J1488" t="s">
        <v>640</v>
      </c>
      <c r="K1488" t="s">
        <v>11</v>
      </c>
    </row>
    <row r="1489" spans="1:11" x14ac:dyDescent="0.25">
      <c r="A1489" t="str">
        <f t="shared" si="100"/>
        <v>514</v>
      </c>
      <c r="B1489" t="str">
        <f>"8"</f>
        <v>8</v>
      </c>
      <c r="C1489" t="s">
        <v>2033</v>
      </c>
      <c r="D1489" t="str">
        <f t="shared" si="98"/>
        <v>2</v>
      </c>
      <c r="E1489">
        <v>2018</v>
      </c>
      <c r="F1489">
        <v>1955</v>
      </c>
      <c r="G1489" t="s">
        <v>52</v>
      </c>
      <c r="H1489" t="s">
        <v>11</v>
      </c>
      <c r="I1489">
        <v>2</v>
      </c>
      <c r="J1489" t="s">
        <v>640</v>
      </c>
      <c r="K1489" t="s">
        <v>11</v>
      </c>
    </row>
    <row r="1490" spans="1:11" x14ac:dyDescent="0.25">
      <c r="A1490" t="str">
        <f t="shared" si="100"/>
        <v>514</v>
      </c>
      <c r="B1490" t="str">
        <f>"9"</f>
        <v>9</v>
      </c>
      <c r="C1490" t="s">
        <v>2034</v>
      </c>
      <c r="D1490" t="str">
        <f t="shared" si="98"/>
        <v>2</v>
      </c>
      <c r="E1490">
        <v>1626</v>
      </c>
      <c r="F1490">
        <v>1955</v>
      </c>
      <c r="G1490" t="s">
        <v>2035</v>
      </c>
      <c r="H1490" t="s">
        <v>11</v>
      </c>
      <c r="I1490">
        <v>2</v>
      </c>
      <c r="J1490" t="s">
        <v>640</v>
      </c>
      <c r="K1490" t="s">
        <v>11</v>
      </c>
    </row>
    <row r="1491" spans="1:11" x14ac:dyDescent="0.25">
      <c r="A1491" t="str">
        <f t="shared" si="100"/>
        <v>514</v>
      </c>
      <c r="B1491" t="str">
        <f>"10"</f>
        <v>10</v>
      </c>
      <c r="C1491" t="s">
        <v>2036</v>
      </c>
      <c r="D1491" t="str">
        <f t="shared" si="98"/>
        <v>2</v>
      </c>
      <c r="E1491">
        <v>2988</v>
      </c>
      <c r="F1491">
        <v>1954</v>
      </c>
      <c r="G1491" t="s">
        <v>321</v>
      </c>
      <c r="H1491" t="s">
        <v>11</v>
      </c>
      <c r="I1491">
        <v>2</v>
      </c>
      <c r="J1491" t="s">
        <v>640</v>
      </c>
      <c r="K1491" t="s">
        <v>11</v>
      </c>
    </row>
    <row r="1492" spans="1:11" x14ac:dyDescent="0.25">
      <c r="A1492" t="str">
        <f t="shared" si="100"/>
        <v>514</v>
      </c>
      <c r="B1492" t="str">
        <f>"11"</f>
        <v>11</v>
      </c>
      <c r="C1492" t="s">
        <v>2037</v>
      </c>
      <c r="D1492" t="str">
        <f t="shared" si="98"/>
        <v>2</v>
      </c>
      <c r="E1492">
        <v>2157</v>
      </c>
      <c r="F1492">
        <v>1925</v>
      </c>
      <c r="G1492" t="s">
        <v>2038</v>
      </c>
      <c r="H1492" t="s">
        <v>11</v>
      </c>
      <c r="I1492">
        <v>3</v>
      </c>
      <c r="J1492" t="s">
        <v>640</v>
      </c>
      <c r="K1492" t="s">
        <v>11</v>
      </c>
    </row>
    <row r="1493" spans="1:11" x14ac:dyDescent="0.25">
      <c r="A1493" t="str">
        <f t="shared" si="100"/>
        <v>514</v>
      </c>
      <c r="B1493" t="str">
        <f>"12"</f>
        <v>12</v>
      </c>
      <c r="C1493" t="s">
        <v>2039</v>
      </c>
      <c r="D1493" t="str">
        <f t="shared" si="98"/>
        <v>2</v>
      </c>
      <c r="E1493">
        <v>1188</v>
      </c>
      <c r="F1493">
        <v>1895</v>
      </c>
      <c r="G1493" t="s">
        <v>2040</v>
      </c>
      <c r="H1493" t="s">
        <v>11</v>
      </c>
      <c r="I1493">
        <v>1</v>
      </c>
      <c r="J1493" t="s">
        <v>640</v>
      </c>
      <c r="K1493" t="s">
        <v>11</v>
      </c>
    </row>
    <row r="1494" spans="1:11" x14ac:dyDescent="0.25">
      <c r="A1494" t="str">
        <f t="shared" si="100"/>
        <v>514</v>
      </c>
      <c r="B1494" t="str">
        <f>"13"</f>
        <v>13</v>
      </c>
      <c r="C1494" t="s">
        <v>2041</v>
      </c>
      <c r="D1494" t="str">
        <f t="shared" si="98"/>
        <v>2</v>
      </c>
      <c r="E1494">
        <v>1606</v>
      </c>
      <c r="F1494">
        <v>1955</v>
      </c>
      <c r="G1494" t="s">
        <v>202</v>
      </c>
      <c r="H1494" t="s">
        <v>11</v>
      </c>
      <c r="I1494">
        <v>1</v>
      </c>
      <c r="J1494" t="s">
        <v>640</v>
      </c>
      <c r="K1494" t="s">
        <v>11</v>
      </c>
    </row>
    <row r="1495" spans="1:11" x14ac:dyDescent="0.25">
      <c r="A1495" t="str">
        <f t="shared" si="100"/>
        <v>514</v>
      </c>
      <c r="B1495" t="str">
        <f>"14"</f>
        <v>14</v>
      </c>
      <c r="C1495" t="s">
        <v>2042</v>
      </c>
      <c r="D1495" t="str">
        <f t="shared" si="98"/>
        <v>2</v>
      </c>
      <c r="E1495">
        <v>3648</v>
      </c>
      <c r="F1495">
        <v>1900</v>
      </c>
      <c r="G1495" t="s">
        <v>1979</v>
      </c>
      <c r="H1495" t="s">
        <v>11</v>
      </c>
      <c r="I1495">
        <v>2</v>
      </c>
      <c r="J1495" t="s">
        <v>640</v>
      </c>
      <c r="K1495" t="s">
        <v>11</v>
      </c>
    </row>
    <row r="1496" spans="1:11" x14ac:dyDescent="0.25">
      <c r="A1496" t="str">
        <f t="shared" si="100"/>
        <v>514</v>
      </c>
      <c r="B1496" t="str">
        <f>"15"</f>
        <v>15</v>
      </c>
      <c r="C1496" t="s">
        <v>2043</v>
      </c>
      <c r="D1496" t="str">
        <f t="shared" si="98"/>
        <v>2</v>
      </c>
      <c r="E1496">
        <v>1305</v>
      </c>
      <c r="F1496">
        <v>1954</v>
      </c>
      <c r="G1496" t="s">
        <v>31</v>
      </c>
      <c r="H1496" t="s">
        <v>11</v>
      </c>
      <c r="I1496">
        <v>1</v>
      </c>
      <c r="J1496" t="s">
        <v>640</v>
      </c>
      <c r="K1496" t="s">
        <v>11</v>
      </c>
    </row>
    <row r="1497" spans="1:11" x14ac:dyDescent="0.25">
      <c r="A1497" t="str">
        <f t="shared" si="100"/>
        <v>514</v>
      </c>
      <c r="B1497" t="str">
        <f>"16"</f>
        <v>16</v>
      </c>
      <c r="C1497" t="s">
        <v>2044</v>
      </c>
      <c r="D1497" t="str">
        <f t="shared" si="98"/>
        <v>2</v>
      </c>
      <c r="E1497">
        <v>1305</v>
      </c>
      <c r="F1497">
        <v>1954</v>
      </c>
      <c r="G1497" t="s">
        <v>31</v>
      </c>
      <c r="H1497" t="s">
        <v>11</v>
      </c>
      <c r="I1497">
        <v>1</v>
      </c>
      <c r="J1497" t="s">
        <v>640</v>
      </c>
      <c r="K1497" t="s">
        <v>11</v>
      </c>
    </row>
    <row r="1498" spans="1:11" x14ac:dyDescent="0.25">
      <c r="A1498" t="str">
        <f>"601"</f>
        <v>601</v>
      </c>
      <c r="B1498" t="str">
        <f>"2"</f>
        <v>2</v>
      </c>
      <c r="C1498" t="s">
        <v>2047</v>
      </c>
      <c r="D1498" t="str">
        <f t="shared" si="98"/>
        <v>2</v>
      </c>
      <c r="E1498">
        <v>1244</v>
      </c>
      <c r="F1498">
        <v>1957</v>
      </c>
      <c r="G1498" t="s">
        <v>27</v>
      </c>
      <c r="H1498" t="s">
        <v>11</v>
      </c>
      <c r="I1498">
        <v>1</v>
      </c>
      <c r="J1498" t="s">
        <v>19</v>
      </c>
      <c r="K1498" t="s">
        <v>11</v>
      </c>
    </row>
    <row r="1499" spans="1:11" x14ac:dyDescent="0.25">
      <c r="A1499" t="str">
        <f>"601"</f>
        <v>601</v>
      </c>
      <c r="B1499" t="str">
        <f>"3"</f>
        <v>3</v>
      </c>
      <c r="C1499" t="s">
        <v>2048</v>
      </c>
      <c r="D1499" t="str">
        <f t="shared" si="98"/>
        <v>2</v>
      </c>
      <c r="E1499">
        <v>1636</v>
      </c>
      <c r="F1499">
        <v>1951</v>
      </c>
      <c r="G1499" t="s">
        <v>368</v>
      </c>
      <c r="H1499" t="s">
        <v>11</v>
      </c>
      <c r="I1499">
        <v>1</v>
      </c>
      <c r="J1499" t="s">
        <v>19</v>
      </c>
      <c r="K1499" t="s">
        <v>11</v>
      </c>
    </row>
    <row r="1500" spans="1:11" x14ac:dyDescent="0.25">
      <c r="A1500" t="str">
        <f>"601"</f>
        <v>601</v>
      </c>
      <c r="B1500" t="str">
        <f>"4"</f>
        <v>4</v>
      </c>
      <c r="C1500" t="s">
        <v>2049</v>
      </c>
      <c r="D1500" t="str">
        <f t="shared" si="98"/>
        <v>2</v>
      </c>
      <c r="E1500">
        <v>1568</v>
      </c>
      <c r="F1500">
        <v>1947</v>
      </c>
      <c r="G1500" t="s">
        <v>29</v>
      </c>
      <c r="H1500" t="s">
        <v>11</v>
      </c>
      <c r="I1500">
        <v>1</v>
      </c>
      <c r="J1500" t="s">
        <v>19</v>
      </c>
      <c r="K1500" t="s">
        <v>11</v>
      </c>
    </row>
    <row r="1501" spans="1:11" x14ac:dyDescent="0.25">
      <c r="A1501" t="str">
        <f>"601"</f>
        <v>601</v>
      </c>
      <c r="B1501" t="str">
        <f>"5"</f>
        <v>5</v>
      </c>
      <c r="C1501" t="s">
        <v>2050</v>
      </c>
      <c r="D1501" t="str">
        <f t="shared" si="98"/>
        <v>2</v>
      </c>
      <c r="E1501">
        <v>1779</v>
      </c>
      <c r="F1501">
        <v>1940</v>
      </c>
      <c r="G1501" t="s">
        <v>29</v>
      </c>
      <c r="H1501" t="s">
        <v>11</v>
      </c>
      <c r="I1501">
        <v>1</v>
      </c>
      <c r="J1501" t="s">
        <v>19</v>
      </c>
      <c r="K1501" t="s">
        <v>11</v>
      </c>
    </row>
    <row r="1502" spans="1:11" x14ac:dyDescent="0.25">
      <c r="A1502" t="str">
        <f>"601"</f>
        <v>601</v>
      </c>
      <c r="B1502" t="str">
        <f>"6"</f>
        <v>6</v>
      </c>
      <c r="C1502" t="s">
        <v>2051</v>
      </c>
      <c r="D1502" t="str">
        <f t="shared" si="98"/>
        <v>2</v>
      </c>
      <c r="E1502">
        <v>1254</v>
      </c>
      <c r="F1502">
        <v>1940</v>
      </c>
      <c r="G1502" t="s">
        <v>29</v>
      </c>
      <c r="H1502" t="s">
        <v>11</v>
      </c>
      <c r="I1502">
        <v>1</v>
      </c>
      <c r="J1502" t="s">
        <v>19</v>
      </c>
      <c r="K1502" t="s">
        <v>11</v>
      </c>
    </row>
    <row r="1503" spans="1:11" x14ac:dyDescent="0.25">
      <c r="A1503" t="str">
        <f t="shared" ref="A1503:A1539" si="101">"602"</f>
        <v>602</v>
      </c>
      <c r="B1503" t="str">
        <f>"1"</f>
        <v>1</v>
      </c>
      <c r="C1503" t="s">
        <v>2052</v>
      </c>
      <c r="D1503" t="str">
        <f t="shared" ref="D1503:D1566" si="102">"2"</f>
        <v>2</v>
      </c>
      <c r="E1503">
        <v>1368</v>
      </c>
      <c r="F1503">
        <v>1937</v>
      </c>
      <c r="G1503" t="s">
        <v>368</v>
      </c>
      <c r="H1503" t="s">
        <v>11</v>
      </c>
      <c r="I1503">
        <v>1</v>
      </c>
      <c r="J1503" t="s">
        <v>19</v>
      </c>
      <c r="K1503" t="s">
        <v>11</v>
      </c>
    </row>
    <row r="1504" spans="1:11" x14ac:dyDescent="0.25">
      <c r="A1504" t="str">
        <f t="shared" si="101"/>
        <v>602</v>
      </c>
      <c r="B1504" t="str">
        <f>"2"</f>
        <v>2</v>
      </c>
      <c r="C1504" t="s">
        <v>2053</v>
      </c>
      <c r="D1504" t="str">
        <f t="shared" si="102"/>
        <v>2</v>
      </c>
      <c r="E1504">
        <v>1977</v>
      </c>
      <c r="F1504">
        <v>1955</v>
      </c>
      <c r="G1504" t="s">
        <v>42</v>
      </c>
      <c r="H1504" t="s">
        <v>11</v>
      </c>
      <c r="I1504">
        <v>1</v>
      </c>
      <c r="J1504" t="s">
        <v>19</v>
      </c>
      <c r="K1504" t="s">
        <v>11</v>
      </c>
    </row>
    <row r="1505" spans="1:11" x14ac:dyDescent="0.25">
      <c r="A1505" t="str">
        <f t="shared" si="101"/>
        <v>602</v>
      </c>
      <c r="B1505" t="str">
        <f>"3"</f>
        <v>3</v>
      </c>
      <c r="C1505" t="s">
        <v>2054</v>
      </c>
      <c r="D1505" t="str">
        <f t="shared" si="102"/>
        <v>2</v>
      </c>
      <c r="E1505">
        <v>2100</v>
      </c>
      <c r="F1505">
        <v>1930</v>
      </c>
      <c r="G1505" t="s">
        <v>49</v>
      </c>
      <c r="H1505" t="s">
        <v>11</v>
      </c>
      <c r="I1505">
        <v>1</v>
      </c>
      <c r="J1505" t="s">
        <v>19</v>
      </c>
      <c r="K1505" t="s">
        <v>11</v>
      </c>
    </row>
    <row r="1506" spans="1:11" x14ac:dyDescent="0.25">
      <c r="A1506" t="str">
        <f t="shared" si="101"/>
        <v>602</v>
      </c>
      <c r="B1506" t="str">
        <f>"4"</f>
        <v>4</v>
      </c>
      <c r="C1506" t="s">
        <v>2055</v>
      </c>
      <c r="D1506" t="str">
        <f t="shared" si="102"/>
        <v>2</v>
      </c>
      <c r="E1506">
        <v>1374</v>
      </c>
      <c r="F1506">
        <v>1930</v>
      </c>
      <c r="G1506" t="s">
        <v>25</v>
      </c>
      <c r="H1506" t="s">
        <v>11</v>
      </c>
      <c r="I1506">
        <v>1</v>
      </c>
      <c r="J1506" t="s">
        <v>19</v>
      </c>
      <c r="K1506" t="s">
        <v>11</v>
      </c>
    </row>
    <row r="1507" spans="1:11" x14ac:dyDescent="0.25">
      <c r="A1507" t="str">
        <f t="shared" si="101"/>
        <v>602</v>
      </c>
      <c r="B1507" t="str">
        <f>"5"</f>
        <v>5</v>
      </c>
      <c r="C1507" t="s">
        <v>2056</v>
      </c>
      <c r="D1507" t="str">
        <f t="shared" si="102"/>
        <v>2</v>
      </c>
      <c r="E1507">
        <v>1222</v>
      </c>
      <c r="F1507">
        <v>1928</v>
      </c>
      <c r="G1507" t="s">
        <v>29</v>
      </c>
      <c r="H1507" t="s">
        <v>11</v>
      </c>
      <c r="I1507">
        <v>1</v>
      </c>
      <c r="J1507" t="s">
        <v>19</v>
      </c>
      <c r="K1507" t="s">
        <v>11</v>
      </c>
    </row>
    <row r="1508" spans="1:11" x14ac:dyDescent="0.25">
      <c r="A1508" t="str">
        <f t="shared" si="101"/>
        <v>602</v>
      </c>
      <c r="B1508" t="str">
        <f>"6"</f>
        <v>6</v>
      </c>
      <c r="C1508" t="s">
        <v>2057</v>
      </c>
      <c r="D1508" t="str">
        <f t="shared" si="102"/>
        <v>2</v>
      </c>
      <c r="E1508">
        <v>1385</v>
      </c>
      <c r="F1508">
        <v>1960</v>
      </c>
      <c r="G1508" t="s">
        <v>139</v>
      </c>
      <c r="H1508" t="s">
        <v>11</v>
      </c>
      <c r="I1508">
        <v>1</v>
      </c>
      <c r="J1508" t="s">
        <v>19</v>
      </c>
      <c r="K1508" t="s">
        <v>11</v>
      </c>
    </row>
    <row r="1509" spans="1:11" x14ac:dyDescent="0.25">
      <c r="A1509" t="str">
        <f t="shared" si="101"/>
        <v>602</v>
      </c>
      <c r="B1509" t="str">
        <f>"7"</f>
        <v>7</v>
      </c>
      <c r="C1509" t="s">
        <v>2058</v>
      </c>
      <c r="D1509" t="str">
        <f t="shared" si="102"/>
        <v>2</v>
      </c>
      <c r="E1509">
        <v>1913</v>
      </c>
      <c r="F1509">
        <v>1951</v>
      </c>
      <c r="G1509" t="s">
        <v>64</v>
      </c>
      <c r="H1509" t="s">
        <v>11</v>
      </c>
      <c r="I1509">
        <v>1</v>
      </c>
      <c r="J1509" t="s">
        <v>19</v>
      </c>
      <c r="K1509" t="s">
        <v>11</v>
      </c>
    </row>
    <row r="1510" spans="1:11" x14ac:dyDescent="0.25">
      <c r="A1510" t="str">
        <f t="shared" si="101"/>
        <v>602</v>
      </c>
      <c r="B1510" t="str">
        <f>"8"</f>
        <v>8</v>
      </c>
      <c r="C1510" t="s">
        <v>2059</v>
      </c>
      <c r="D1510" t="str">
        <f t="shared" si="102"/>
        <v>2</v>
      </c>
      <c r="E1510">
        <v>1612</v>
      </c>
      <c r="F1510">
        <v>1950</v>
      </c>
      <c r="G1510" t="s">
        <v>1553</v>
      </c>
      <c r="H1510" t="s">
        <v>11</v>
      </c>
      <c r="I1510">
        <v>1</v>
      </c>
      <c r="J1510" t="s">
        <v>19</v>
      </c>
      <c r="K1510" t="s">
        <v>11</v>
      </c>
    </row>
    <row r="1511" spans="1:11" x14ac:dyDescent="0.25">
      <c r="A1511" t="str">
        <f t="shared" si="101"/>
        <v>602</v>
      </c>
      <c r="B1511" t="str">
        <f>"9"</f>
        <v>9</v>
      </c>
      <c r="C1511" t="s">
        <v>2060</v>
      </c>
      <c r="D1511" t="str">
        <f t="shared" si="102"/>
        <v>2</v>
      </c>
      <c r="E1511">
        <v>1966</v>
      </c>
      <c r="F1511">
        <v>1950</v>
      </c>
      <c r="G1511" t="s">
        <v>161</v>
      </c>
      <c r="H1511" t="s">
        <v>11</v>
      </c>
      <c r="I1511">
        <v>1</v>
      </c>
      <c r="J1511" t="s">
        <v>19</v>
      </c>
      <c r="K1511" t="s">
        <v>11</v>
      </c>
    </row>
    <row r="1512" spans="1:11" x14ac:dyDescent="0.25">
      <c r="A1512" t="str">
        <f t="shared" si="101"/>
        <v>602</v>
      </c>
      <c r="B1512" t="str">
        <f>"10"</f>
        <v>10</v>
      </c>
      <c r="C1512" t="s">
        <v>2061</v>
      </c>
      <c r="D1512" t="str">
        <f t="shared" si="102"/>
        <v>2</v>
      </c>
      <c r="E1512">
        <v>1796</v>
      </c>
      <c r="F1512">
        <v>1920</v>
      </c>
      <c r="G1512" t="s">
        <v>119</v>
      </c>
      <c r="H1512" t="s">
        <v>11</v>
      </c>
      <c r="I1512">
        <v>2</v>
      </c>
      <c r="J1512" t="s">
        <v>19</v>
      </c>
      <c r="K1512" t="s">
        <v>11</v>
      </c>
    </row>
    <row r="1513" spans="1:11" x14ac:dyDescent="0.25">
      <c r="A1513" t="str">
        <f t="shared" si="101"/>
        <v>602</v>
      </c>
      <c r="B1513" t="str">
        <f>"11"</f>
        <v>11</v>
      </c>
      <c r="C1513" t="s">
        <v>2062</v>
      </c>
      <c r="D1513" t="str">
        <f t="shared" si="102"/>
        <v>2</v>
      </c>
      <c r="E1513">
        <v>1446</v>
      </c>
      <c r="F1513">
        <v>1926</v>
      </c>
      <c r="G1513" t="s">
        <v>29</v>
      </c>
      <c r="H1513" t="s">
        <v>11</v>
      </c>
      <c r="I1513">
        <v>1</v>
      </c>
      <c r="J1513" t="s">
        <v>19</v>
      </c>
      <c r="K1513" t="s">
        <v>11</v>
      </c>
    </row>
    <row r="1514" spans="1:11" x14ac:dyDescent="0.25">
      <c r="A1514" t="str">
        <f t="shared" si="101"/>
        <v>602</v>
      </c>
      <c r="B1514" t="str">
        <f>"12"</f>
        <v>12</v>
      </c>
      <c r="C1514" t="s">
        <v>2063</v>
      </c>
      <c r="D1514" t="str">
        <f t="shared" si="102"/>
        <v>2</v>
      </c>
      <c r="E1514">
        <v>1446</v>
      </c>
      <c r="F1514">
        <v>1925</v>
      </c>
      <c r="G1514" t="s">
        <v>49</v>
      </c>
      <c r="H1514" t="s">
        <v>11</v>
      </c>
      <c r="I1514">
        <v>1</v>
      </c>
      <c r="J1514" t="s">
        <v>19</v>
      </c>
      <c r="K1514" t="s">
        <v>11</v>
      </c>
    </row>
    <row r="1515" spans="1:11" x14ac:dyDescent="0.25">
      <c r="A1515" t="str">
        <f t="shared" si="101"/>
        <v>602</v>
      </c>
      <c r="B1515" t="str">
        <f>"13"</f>
        <v>13</v>
      </c>
      <c r="C1515" t="s">
        <v>2064</v>
      </c>
      <c r="D1515" t="str">
        <f t="shared" si="102"/>
        <v>2</v>
      </c>
      <c r="E1515">
        <v>1088</v>
      </c>
      <c r="F1515">
        <v>1923</v>
      </c>
      <c r="G1515" t="s">
        <v>49</v>
      </c>
      <c r="H1515" t="s">
        <v>11</v>
      </c>
      <c r="I1515">
        <v>1</v>
      </c>
      <c r="J1515" t="s">
        <v>19</v>
      </c>
      <c r="K1515" t="s">
        <v>11</v>
      </c>
    </row>
    <row r="1516" spans="1:11" x14ac:dyDescent="0.25">
      <c r="A1516" t="str">
        <f t="shared" si="101"/>
        <v>602</v>
      </c>
      <c r="B1516" t="str">
        <f>"14"</f>
        <v>14</v>
      </c>
      <c r="C1516" t="s">
        <v>2065</v>
      </c>
      <c r="D1516" t="str">
        <f t="shared" si="102"/>
        <v>2</v>
      </c>
      <c r="E1516">
        <v>1008</v>
      </c>
      <c r="F1516">
        <v>1922</v>
      </c>
      <c r="G1516" t="s">
        <v>49</v>
      </c>
      <c r="H1516" t="s">
        <v>11</v>
      </c>
      <c r="I1516">
        <v>1</v>
      </c>
      <c r="J1516" t="s">
        <v>19</v>
      </c>
      <c r="K1516" t="s">
        <v>11</v>
      </c>
    </row>
    <row r="1517" spans="1:11" x14ac:dyDescent="0.25">
      <c r="A1517" t="str">
        <f t="shared" si="101"/>
        <v>602</v>
      </c>
      <c r="B1517" t="str">
        <f>"15"</f>
        <v>15</v>
      </c>
      <c r="C1517" t="s">
        <v>2066</v>
      </c>
      <c r="D1517" t="str">
        <f t="shared" si="102"/>
        <v>2</v>
      </c>
      <c r="E1517">
        <v>1530</v>
      </c>
      <c r="F1517">
        <v>1923</v>
      </c>
      <c r="G1517" t="s">
        <v>49</v>
      </c>
      <c r="H1517" t="s">
        <v>11</v>
      </c>
      <c r="I1517">
        <v>1</v>
      </c>
      <c r="J1517" t="s">
        <v>19</v>
      </c>
      <c r="K1517" t="s">
        <v>11</v>
      </c>
    </row>
    <row r="1518" spans="1:11" x14ac:dyDescent="0.25">
      <c r="A1518" t="str">
        <f t="shared" si="101"/>
        <v>602</v>
      </c>
      <c r="B1518" t="str">
        <f>"16"</f>
        <v>16</v>
      </c>
      <c r="C1518" t="s">
        <v>2067</v>
      </c>
      <c r="D1518" t="str">
        <f t="shared" si="102"/>
        <v>2</v>
      </c>
      <c r="E1518">
        <v>1636</v>
      </c>
      <c r="F1518">
        <v>1989</v>
      </c>
      <c r="G1518" t="s">
        <v>49</v>
      </c>
      <c r="H1518" t="s">
        <v>11</v>
      </c>
      <c r="I1518">
        <v>1</v>
      </c>
      <c r="J1518" t="s">
        <v>19</v>
      </c>
      <c r="K1518" t="s">
        <v>11</v>
      </c>
    </row>
    <row r="1519" spans="1:11" x14ac:dyDescent="0.25">
      <c r="A1519" t="str">
        <f t="shared" si="101"/>
        <v>602</v>
      </c>
      <c r="B1519" t="str">
        <f>"17"</f>
        <v>17</v>
      </c>
      <c r="C1519" t="s">
        <v>2068</v>
      </c>
      <c r="D1519" t="str">
        <f t="shared" si="102"/>
        <v>2</v>
      </c>
      <c r="E1519">
        <v>1276</v>
      </c>
      <c r="F1519">
        <v>1920</v>
      </c>
      <c r="G1519" t="s">
        <v>119</v>
      </c>
      <c r="H1519" t="s">
        <v>11</v>
      </c>
      <c r="I1519">
        <v>2</v>
      </c>
      <c r="J1519" t="s">
        <v>19</v>
      </c>
      <c r="K1519" t="s">
        <v>11</v>
      </c>
    </row>
    <row r="1520" spans="1:11" x14ac:dyDescent="0.25">
      <c r="A1520" t="str">
        <f t="shared" si="101"/>
        <v>602</v>
      </c>
      <c r="B1520" t="str">
        <f>"18"</f>
        <v>18</v>
      </c>
      <c r="C1520" t="s">
        <v>2069</v>
      </c>
      <c r="D1520" t="str">
        <f t="shared" si="102"/>
        <v>2</v>
      </c>
      <c r="E1520">
        <v>1222</v>
      </c>
      <c r="F1520">
        <v>1920</v>
      </c>
      <c r="G1520" t="s">
        <v>25</v>
      </c>
      <c r="H1520" t="s">
        <v>11</v>
      </c>
      <c r="I1520">
        <v>1</v>
      </c>
      <c r="J1520" t="s">
        <v>19</v>
      </c>
      <c r="K1520" t="s">
        <v>11</v>
      </c>
    </row>
    <row r="1521" spans="1:11" x14ac:dyDescent="0.25">
      <c r="A1521" t="str">
        <f t="shared" si="101"/>
        <v>602</v>
      </c>
      <c r="B1521" t="str">
        <f>"19"</f>
        <v>19</v>
      </c>
      <c r="C1521" t="s">
        <v>2070</v>
      </c>
      <c r="D1521" t="str">
        <f t="shared" si="102"/>
        <v>2</v>
      </c>
      <c r="E1521">
        <v>1431</v>
      </c>
      <c r="F1521">
        <v>1920</v>
      </c>
      <c r="G1521" t="s">
        <v>29</v>
      </c>
      <c r="H1521" t="s">
        <v>11</v>
      </c>
      <c r="I1521">
        <v>1</v>
      </c>
      <c r="J1521" t="s">
        <v>19</v>
      </c>
      <c r="K1521" t="s">
        <v>11</v>
      </c>
    </row>
    <row r="1522" spans="1:11" x14ac:dyDescent="0.25">
      <c r="A1522" t="str">
        <f t="shared" si="101"/>
        <v>602</v>
      </c>
      <c r="B1522" t="str">
        <f>"20"</f>
        <v>20</v>
      </c>
      <c r="C1522" t="s">
        <v>2071</v>
      </c>
      <c r="D1522" t="str">
        <f t="shared" si="102"/>
        <v>2</v>
      </c>
      <c r="E1522">
        <v>1620</v>
      </c>
      <c r="F1522">
        <v>1929</v>
      </c>
      <c r="G1522" t="s">
        <v>35</v>
      </c>
      <c r="H1522" t="s">
        <v>11</v>
      </c>
      <c r="I1522">
        <v>1</v>
      </c>
      <c r="J1522" t="s">
        <v>19</v>
      </c>
      <c r="K1522" t="s">
        <v>11</v>
      </c>
    </row>
    <row r="1523" spans="1:11" x14ac:dyDescent="0.25">
      <c r="A1523" t="str">
        <f t="shared" si="101"/>
        <v>602</v>
      </c>
      <c r="B1523" t="str">
        <f>"21"</f>
        <v>21</v>
      </c>
      <c r="C1523" t="s">
        <v>2072</v>
      </c>
      <c r="D1523" t="str">
        <f t="shared" si="102"/>
        <v>2</v>
      </c>
      <c r="E1523">
        <v>1722</v>
      </c>
      <c r="F1523">
        <v>1921</v>
      </c>
      <c r="G1523" t="s">
        <v>31</v>
      </c>
      <c r="H1523" t="s">
        <v>11</v>
      </c>
      <c r="I1523">
        <v>1</v>
      </c>
      <c r="J1523" t="s">
        <v>19</v>
      </c>
      <c r="K1523" t="s">
        <v>11</v>
      </c>
    </row>
    <row r="1524" spans="1:11" x14ac:dyDescent="0.25">
      <c r="A1524" t="str">
        <f t="shared" si="101"/>
        <v>602</v>
      </c>
      <c r="B1524" t="str">
        <f>"22"</f>
        <v>22</v>
      </c>
      <c r="C1524" t="s">
        <v>2073</v>
      </c>
      <c r="D1524" t="str">
        <f t="shared" si="102"/>
        <v>2</v>
      </c>
      <c r="E1524">
        <v>1681</v>
      </c>
      <c r="F1524">
        <v>1925</v>
      </c>
      <c r="G1524" t="s">
        <v>127</v>
      </c>
      <c r="H1524" t="s">
        <v>11</v>
      </c>
      <c r="I1524">
        <v>1</v>
      </c>
      <c r="J1524" t="s">
        <v>19</v>
      </c>
      <c r="K1524" t="s">
        <v>11</v>
      </c>
    </row>
    <row r="1525" spans="1:11" x14ac:dyDescent="0.25">
      <c r="A1525" t="str">
        <f t="shared" si="101"/>
        <v>602</v>
      </c>
      <c r="B1525" t="str">
        <f>"23"</f>
        <v>23</v>
      </c>
      <c r="C1525" t="s">
        <v>2074</v>
      </c>
      <c r="D1525" t="str">
        <f t="shared" si="102"/>
        <v>2</v>
      </c>
      <c r="E1525">
        <v>1050</v>
      </c>
      <c r="F1525">
        <v>1940</v>
      </c>
      <c r="G1525" t="s">
        <v>58</v>
      </c>
      <c r="H1525" t="s">
        <v>11</v>
      </c>
      <c r="I1525">
        <v>1</v>
      </c>
      <c r="J1525" t="s">
        <v>19</v>
      </c>
      <c r="K1525" t="s">
        <v>11</v>
      </c>
    </row>
    <row r="1526" spans="1:11" x14ac:dyDescent="0.25">
      <c r="A1526" t="str">
        <f t="shared" si="101"/>
        <v>602</v>
      </c>
      <c r="B1526" t="str">
        <f>"24"</f>
        <v>24</v>
      </c>
      <c r="C1526" t="s">
        <v>2075</v>
      </c>
      <c r="D1526" t="str">
        <f t="shared" si="102"/>
        <v>2</v>
      </c>
      <c r="E1526">
        <v>998</v>
      </c>
      <c r="F1526">
        <v>1938</v>
      </c>
      <c r="G1526" t="s">
        <v>58</v>
      </c>
      <c r="H1526" t="s">
        <v>11</v>
      </c>
      <c r="I1526">
        <v>1</v>
      </c>
      <c r="J1526" t="s">
        <v>19</v>
      </c>
      <c r="K1526" t="s">
        <v>11</v>
      </c>
    </row>
    <row r="1527" spans="1:11" x14ac:dyDescent="0.25">
      <c r="A1527" t="str">
        <f t="shared" si="101"/>
        <v>602</v>
      </c>
      <c r="B1527" t="str">
        <f>"25"</f>
        <v>25</v>
      </c>
      <c r="C1527" t="s">
        <v>2076</v>
      </c>
      <c r="D1527" t="str">
        <f t="shared" si="102"/>
        <v>2</v>
      </c>
      <c r="E1527">
        <v>1102</v>
      </c>
      <c r="F1527">
        <v>1925</v>
      </c>
      <c r="G1527" t="s">
        <v>127</v>
      </c>
      <c r="H1527" t="s">
        <v>11</v>
      </c>
      <c r="I1527">
        <v>1</v>
      </c>
      <c r="J1527" t="s">
        <v>19</v>
      </c>
      <c r="K1527" t="s">
        <v>11</v>
      </c>
    </row>
    <row r="1528" spans="1:11" x14ac:dyDescent="0.25">
      <c r="A1528" t="str">
        <f t="shared" si="101"/>
        <v>602</v>
      </c>
      <c r="B1528" t="str">
        <f>"26"</f>
        <v>26</v>
      </c>
      <c r="C1528" t="s">
        <v>2077</v>
      </c>
      <c r="D1528" t="str">
        <f t="shared" si="102"/>
        <v>2</v>
      </c>
      <c r="E1528">
        <v>657</v>
      </c>
      <c r="F1528">
        <v>1937</v>
      </c>
      <c r="G1528" t="s">
        <v>123</v>
      </c>
      <c r="H1528" t="s">
        <v>11</v>
      </c>
      <c r="I1528">
        <v>1</v>
      </c>
      <c r="J1528" t="s">
        <v>19</v>
      </c>
      <c r="K1528" t="s">
        <v>11</v>
      </c>
    </row>
    <row r="1529" spans="1:11" x14ac:dyDescent="0.25">
      <c r="A1529" t="str">
        <f t="shared" si="101"/>
        <v>602</v>
      </c>
      <c r="B1529" t="str">
        <f>"27"</f>
        <v>27</v>
      </c>
      <c r="C1529" t="s">
        <v>2078</v>
      </c>
      <c r="D1529" t="str">
        <f t="shared" si="102"/>
        <v>2</v>
      </c>
      <c r="E1529">
        <v>1128</v>
      </c>
      <c r="F1529">
        <v>1938</v>
      </c>
      <c r="G1529" t="s">
        <v>58</v>
      </c>
      <c r="H1529" t="s">
        <v>11</v>
      </c>
      <c r="I1529">
        <v>1</v>
      </c>
      <c r="J1529" t="s">
        <v>19</v>
      </c>
      <c r="K1529" t="s">
        <v>11</v>
      </c>
    </row>
    <row r="1530" spans="1:11" x14ac:dyDescent="0.25">
      <c r="A1530" t="str">
        <f t="shared" si="101"/>
        <v>602</v>
      </c>
      <c r="B1530" t="str">
        <f>"28"</f>
        <v>28</v>
      </c>
      <c r="C1530" t="s">
        <v>2079</v>
      </c>
      <c r="D1530" t="str">
        <f t="shared" si="102"/>
        <v>2</v>
      </c>
      <c r="E1530">
        <v>1120</v>
      </c>
      <c r="F1530">
        <v>1952</v>
      </c>
      <c r="G1530" t="s">
        <v>21</v>
      </c>
      <c r="H1530" t="s">
        <v>11</v>
      </c>
      <c r="I1530">
        <v>1</v>
      </c>
      <c r="J1530" t="s">
        <v>19</v>
      </c>
      <c r="K1530" t="s">
        <v>11</v>
      </c>
    </row>
    <row r="1531" spans="1:11" x14ac:dyDescent="0.25">
      <c r="A1531" t="str">
        <f t="shared" si="101"/>
        <v>602</v>
      </c>
      <c r="B1531" t="str">
        <f>"29"</f>
        <v>29</v>
      </c>
      <c r="C1531" t="s">
        <v>2080</v>
      </c>
      <c r="D1531" t="str">
        <f t="shared" si="102"/>
        <v>2</v>
      </c>
      <c r="E1531">
        <v>1112</v>
      </c>
      <c r="F1531">
        <v>1937</v>
      </c>
      <c r="G1531" t="s">
        <v>21</v>
      </c>
      <c r="H1531" t="s">
        <v>11</v>
      </c>
      <c r="I1531">
        <v>1</v>
      </c>
      <c r="J1531" t="s">
        <v>19</v>
      </c>
      <c r="K1531" t="s">
        <v>11</v>
      </c>
    </row>
    <row r="1532" spans="1:11" x14ac:dyDescent="0.25">
      <c r="A1532" t="str">
        <f t="shared" si="101"/>
        <v>602</v>
      </c>
      <c r="B1532" t="str">
        <f>"30"</f>
        <v>30</v>
      </c>
      <c r="C1532" t="s">
        <v>2081</v>
      </c>
      <c r="D1532" t="str">
        <f t="shared" si="102"/>
        <v>2</v>
      </c>
      <c r="E1532">
        <v>1123</v>
      </c>
      <c r="F1532">
        <v>1938</v>
      </c>
      <c r="G1532" t="s">
        <v>123</v>
      </c>
      <c r="H1532" t="s">
        <v>11</v>
      </c>
      <c r="I1532">
        <v>1</v>
      </c>
      <c r="J1532" t="s">
        <v>19</v>
      </c>
      <c r="K1532" t="s">
        <v>11</v>
      </c>
    </row>
    <row r="1533" spans="1:11" x14ac:dyDescent="0.25">
      <c r="A1533" t="str">
        <f t="shared" si="101"/>
        <v>602</v>
      </c>
      <c r="B1533" t="str">
        <f>"31"</f>
        <v>31</v>
      </c>
      <c r="C1533" t="s">
        <v>2082</v>
      </c>
      <c r="D1533" t="str">
        <f t="shared" si="102"/>
        <v>2</v>
      </c>
      <c r="E1533">
        <v>1156</v>
      </c>
      <c r="F1533">
        <v>1938</v>
      </c>
      <c r="G1533" t="s">
        <v>123</v>
      </c>
      <c r="H1533" t="s">
        <v>11</v>
      </c>
      <c r="I1533">
        <v>1</v>
      </c>
      <c r="J1533" t="s">
        <v>19</v>
      </c>
      <c r="K1533" t="s">
        <v>11</v>
      </c>
    </row>
    <row r="1534" spans="1:11" x14ac:dyDescent="0.25">
      <c r="A1534" t="str">
        <f t="shared" si="101"/>
        <v>602</v>
      </c>
      <c r="B1534" t="str">
        <f>"32"</f>
        <v>32</v>
      </c>
      <c r="C1534" t="s">
        <v>2083</v>
      </c>
      <c r="D1534" t="str">
        <f t="shared" si="102"/>
        <v>2</v>
      </c>
      <c r="E1534">
        <v>1794</v>
      </c>
      <c r="F1534">
        <v>1938</v>
      </c>
      <c r="G1534" t="s">
        <v>21</v>
      </c>
      <c r="H1534" t="s">
        <v>11</v>
      </c>
      <c r="I1534">
        <v>1</v>
      </c>
      <c r="J1534" t="s">
        <v>19</v>
      </c>
      <c r="K1534" t="s">
        <v>11</v>
      </c>
    </row>
    <row r="1535" spans="1:11" x14ac:dyDescent="0.25">
      <c r="A1535" t="str">
        <f t="shared" si="101"/>
        <v>602</v>
      </c>
      <c r="B1535" t="str">
        <f>"33"</f>
        <v>33</v>
      </c>
      <c r="C1535" t="s">
        <v>2084</v>
      </c>
      <c r="D1535" t="str">
        <f t="shared" si="102"/>
        <v>2</v>
      </c>
      <c r="E1535">
        <v>1560</v>
      </c>
      <c r="F1535">
        <v>1930</v>
      </c>
      <c r="G1535" t="s">
        <v>123</v>
      </c>
      <c r="H1535" t="s">
        <v>11</v>
      </c>
      <c r="I1535">
        <v>1</v>
      </c>
      <c r="J1535" t="s">
        <v>19</v>
      </c>
      <c r="K1535" t="s">
        <v>11</v>
      </c>
    </row>
    <row r="1536" spans="1:11" x14ac:dyDescent="0.25">
      <c r="A1536" t="str">
        <f t="shared" si="101"/>
        <v>602</v>
      </c>
      <c r="B1536" t="str">
        <f>"34"</f>
        <v>34</v>
      </c>
      <c r="C1536" t="s">
        <v>2085</v>
      </c>
      <c r="D1536" t="str">
        <f t="shared" si="102"/>
        <v>2</v>
      </c>
      <c r="E1536">
        <v>1268</v>
      </c>
      <c r="F1536">
        <v>1938</v>
      </c>
      <c r="G1536" t="s">
        <v>35</v>
      </c>
      <c r="H1536" t="s">
        <v>11</v>
      </c>
      <c r="I1536">
        <v>1</v>
      </c>
      <c r="J1536" t="s">
        <v>19</v>
      </c>
      <c r="K1536" t="s">
        <v>11</v>
      </c>
    </row>
    <row r="1537" spans="1:11" x14ac:dyDescent="0.25">
      <c r="A1537" t="str">
        <f t="shared" si="101"/>
        <v>602</v>
      </c>
      <c r="B1537" t="str">
        <f>"35"</f>
        <v>35</v>
      </c>
      <c r="C1537" t="s">
        <v>2086</v>
      </c>
      <c r="D1537" t="str">
        <f t="shared" si="102"/>
        <v>2</v>
      </c>
      <c r="E1537">
        <v>1430</v>
      </c>
      <c r="F1537">
        <v>1938</v>
      </c>
      <c r="G1537" t="s">
        <v>35</v>
      </c>
      <c r="H1537" t="s">
        <v>11</v>
      </c>
      <c r="I1537">
        <v>1</v>
      </c>
      <c r="J1537" t="s">
        <v>19</v>
      </c>
      <c r="K1537" t="s">
        <v>11</v>
      </c>
    </row>
    <row r="1538" spans="1:11" x14ac:dyDescent="0.25">
      <c r="A1538" t="str">
        <f t="shared" si="101"/>
        <v>602</v>
      </c>
      <c r="B1538" t="str">
        <f>"36"</f>
        <v>36</v>
      </c>
      <c r="C1538" t="s">
        <v>2087</v>
      </c>
      <c r="D1538" t="str">
        <f t="shared" si="102"/>
        <v>2</v>
      </c>
      <c r="E1538">
        <v>864</v>
      </c>
      <c r="F1538">
        <v>1938</v>
      </c>
      <c r="G1538" t="s">
        <v>31</v>
      </c>
      <c r="H1538" t="s">
        <v>11</v>
      </c>
      <c r="I1538">
        <v>1</v>
      </c>
      <c r="J1538" t="s">
        <v>19</v>
      </c>
      <c r="K1538" t="s">
        <v>11</v>
      </c>
    </row>
    <row r="1539" spans="1:11" x14ac:dyDescent="0.25">
      <c r="A1539" t="str">
        <f t="shared" si="101"/>
        <v>602</v>
      </c>
      <c r="B1539" t="str">
        <f>"37"</f>
        <v>37</v>
      </c>
      <c r="C1539" t="s">
        <v>2088</v>
      </c>
      <c r="D1539" t="str">
        <f t="shared" si="102"/>
        <v>2</v>
      </c>
      <c r="E1539">
        <v>1580</v>
      </c>
      <c r="F1539">
        <v>1938</v>
      </c>
      <c r="G1539" t="s">
        <v>58</v>
      </c>
      <c r="H1539" t="s">
        <v>11</v>
      </c>
      <c r="I1539">
        <v>1</v>
      </c>
      <c r="J1539" t="s">
        <v>19</v>
      </c>
      <c r="K1539" t="s">
        <v>11</v>
      </c>
    </row>
    <row r="1540" spans="1:11" x14ac:dyDescent="0.25">
      <c r="A1540" t="str">
        <f t="shared" ref="A1540:A1582" si="103">"603"</f>
        <v>603</v>
      </c>
      <c r="B1540" t="str">
        <f>"1"</f>
        <v>1</v>
      </c>
      <c r="C1540" t="s">
        <v>2089</v>
      </c>
      <c r="D1540" t="str">
        <f t="shared" si="102"/>
        <v>2</v>
      </c>
      <c r="E1540">
        <v>1398</v>
      </c>
      <c r="F1540">
        <v>1945</v>
      </c>
      <c r="G1540" t="s">
        <v>58</v>
      </c>
      <c r="H1540" t="s">
        <v>11</v>
      </c>
      <c r="I1540">
        <v>1</v>
      </c>
      <c r="J1540" t="s">
        <v>19</v>
      </c>
      <c r="K1540" t="s">
        <v>11</v>
      </c>
    </row>
    <row r="1541" spans="1:11" x14ac:dyDescent="0.25">
      <c r="A1541" t="str">
        <f t="shared" si="103"/>
        <v>603</v>
      </c>
      <c r="B1541" t="str">
        <f>"2"</f>
        <v>2</v>
      </c>
      <c r="C1541" t="s">
        <v>2090</v>
      </c>
      <c r="D1541" t="str">
        <f t="shared" si="102"/>
        <v>2</v>
      </c>
      <c r="E1541">
        <v>1251</v>
      </c>
      <c r="F1541">
        <v>1937</v>
      </c>
      <c r="G1541" t="s">
        <v>58</v>
      </c>
      <c r="H1541" t="s">
        <v>11</v>
      </c>
      <c r="I1541">
        <v>1</v>
      </c>
      <c r="J1541" t="s">
        <v>19</v>
      </c>
      <c r="K1541" t="s">
        <v>11</v>
      </c>
    </row>
    <row r="1542" spans="1:11" x14ac:dyDescent="0.25">
      <c r="A1542" t="str">
        <f t="shared" si="103"/>
        <v>603</v>
      </c>
      <c r="B1542" t="str">
        <f>"3"</f>
        <v>3</v>
      </c>
      <c r="C1542" t="s">
        <v>2091</v>
      </c>
      <c r="D1542" t="str">
        <f t="shared" si="102"/>
        <v>2</v>
      </c>
      <c r="E1542">
        <v>1346</v>
      </c>
      <c r="F1542">
        <v>1937</v>
      </c>
      <c r="G1542" t="s">
        <v>58</v>
      </c>
      <c r="H1542" t="s">
        <v>11</v>
      </c>
      <c r="I1542">
        <v>1</v>
      </c>
      <c r="J1542" t="s">
        <v>19</v>
      </c>
      <c r="K1542" t="s">
        <v>11</v>
      </c>
    </row>
    <row r="1543" spans="1:11" x14ac:dyDescent="0.25">
      <c r="A1543" t="str">
        <f t="shared" si="103"/>
        <v>603</v>
      </c>
      <c r="B1543" t="str">
        <f>"4"</f>
        <v>4</v>
      </c>
      <c r="C1543" t="s">
        <v>2092</v>
      </c>
      <c r="D1543" t="str">
        <f t="shared" si="102"/>
        <v>2</v>
      </c>
      <c r="E1543">
        <v>1399</v>
      </c>
      <c r="F1543">
        <v>1937</v>
      </c>
      <c r="G1543" t="s">
        <v>58</v>
      </c>
      <c r="H1543" t="s">
        <v>11</v>
      </c>
      <c r="I1543">
        <v>1</v>
      </c>
      <c r="J1543" t="s">
        <v>19</v>
      </c>
      <c r="K1543" t="s">
        <v>11</v>
      </c>
    </row>
    <row r="1544" spans="1:11" x14ac:dyDescent="0.25">
      <c r="A1544" t="str">
        <f t="shared" si="103"/>
        <v>603</v>
      </c>
      <c r="B1544" t="str">
        <f>"5"</f>
        <v>5</v>
      </c>
      <c r="C1544" t="s">
        <v>2093</v>
      </c>
      <c r="D1544" t="str">
        <f t="shared" si="102"/>
        <v>2</v>
      </c>
      <c r="E1544">
        <v>1688</v>
      </c>
      <c r="F1544">
        <v>1937</v>
      </c>
      <c r="G1544" t="s">
        <v>58</v>
      </c>
      <c r="H1544" t="s">
        <v>11</v>
      </c>
      <c r="I1544">
        <v>1</v>
      </c>
      <c r="J1544" t="s">
        <v>19</v>
      </c>
      <c r="K1544" t="s">
        <v>11</v>
      </c>
    </row>
    <row r="1545" spans="1:11" x14ac:dyDescent="0.25">
      <c r="A1545" t="str">
        <f t="shared" si="103"/>
        <v>603</v>
      </c>
      <c r="B1545" t="str">
        <f>"6"</f>
        <v>6</v>
      </c>
      <c r="C1545" t="s">
        <v>2094</v>
      </c>
      <c r="D1545" t="str">
        <f t="shared" si="102"/>
        <v>2</v>
      </c>
      <c r="E1545">
        <v>1191</v>
      </c>
      <c r="F1545">
        <v>1937</v>
      </c>
      <c r="G1545" t="s">
        <v>25</v>
      </c>
      <c r="H1545" t="s">
        <v>11</v>
      </c>
      <c r="I1545">
        <v>1</v>
      </c>
      <c r="J1545" t="s">
        <v>19</v>
      </c>
      <c r="K1545" t="s">
        <v>11</v>
      </c>
    </row>
    <row r="1546" spans="1:11" x14ac:dyDescent="0.25">
      <c r="A1546" t="str">
        <f t="shared" si="103"/>
        <v>603</v>
      </c>
      <c r="B1546" t="str">
        <f>"7"</f>
        <v>7</v>
      </c>
      <c r="C1546" t="s">
        <v>2095</v>
      </c>
      <c r="D1546" t="str">
        <f t="shared" si="102"/>
        <v>2</v>
      </c>
      <c r="E1546">
        <v>786</v>
      </c>
      <c r="F1546">
        <v>1937</v>
      </c>
      <c r="G1546" t="s">
        <v>58</v>
      </c>
      <c r="H1546" t="s">
        <v>11</v>
      </c>
      <c r="I1546">
        <v>1</v>
      </c>
      <c r="J1546" t="s">
        <v>19</v>
      </c>
      <c r="K1546" t="s">
        <v>11</v>
      </c>
    </row>
    <row r="1547" spans="1:11" x14ac:dyDescent="0.25">
      <c r="A1547" t="str">
        <f t="shared" si="103"/>
        <v>603</v>
      </c>
      <c r="B1547" t="str">
        <f>"8"</f>
        <v>8</v>
      </c>
      <c r="C1547" t="s">
        <v>2096</v>
      </c>
      <c r="D1547" t="str">
        <f t="shared" si="102"/>
        <v>2</v>
      </c>
      <c r="E1547">
        <v>1852</v>
      </c>
      <c r="F1547">
        <v>1926</v>
      </c>
      <c r="G1547" t="s">
        <v>25</v>
      </c>
      <c r="H1547" t="s">
        <v>11</v>
      </c>
      <c r="I1547">
        <v>1</v>
      </c>
      <c r="J1547" t="s">
        <v>19</v>
      </c>
      <c r="K1547" t="s">
        <v>11</v>
      </c>
    </row>
    <row r="1548" spans="1:11" x14ac:dyDescent="0.25">
      <c r="A1548" t="str">
        <f t="shared" si="103"/>
        <v>603</v>
      </c>
      <c r="B1548" t="str">
        <f>"9"</f>
        <v>9</v>
      </c>
      <c r="C1548" t="s">
        <v>2097</v>
      </c>
      <c r="D1548" t="str">
        <f t="shared" si="102"/>
        <v>2</v>
      </c>
      <c r="E1548">
        <v>1574</v>
      </c>
      <c r="F1548">
        <v>1927</v>
      </c>
      <c r="G1548" t="s">
        <v>25</v>
      </c>
      <c r="H1548" t="s">
        <v>11</v>
      </c>
      <c r="I1548">
        <v>1</v>
      </c>
      <c r="J1548" t="s">
        <v>19</v>
      </c>
      <c r="K1548" t="s">
        <v>11</v>
      </c>
    </row>
    <row r="1549" spans="1:11" x14ac:dyDescent="0.25">
      <c r="A1549" t="str">
        <f t="shared" si="103"/>
        <v>603</v>
      </c>
      <c r="B1549" t="str">
        <f>"10"</f>
        <v>10</v>
      </c>
      <c r="C1549" t="s">
        <v>2098</v>
      </c>
      <c r="D1549" t="str">
        <f t="shared" si="102"/>
        <v>2</v>
      </c>
      <c r="E1549">
        <v>1509</v>
      </c>
      <c r="F1549">
        <v>1925</v>
      </c>
      <c r="G1549" t="s">
        <v>321</v>
      </c>
      <c r="H1549" t="s">
        <v>11</v>
      </c>
      <c r="I1549">
        <v>2</v>
      </c>
      <c r="J1549" t="s">
        <v>19</v>
      </c>
      <c r="K1549" t="s">
        <v>11</v>
      </c>
    </row>
    <row r="1550" spans="1:11" x14ac:dyDescent="0.25">
      <c r="A1550" t="str">
        <f t="shared" si="103"/>
        <v>603</v>
      </c>
      <c r="B1550" t="str">
        <f>"11"</f>
        <v>11</v>
      </c>
      <c r="C1550" t="s">
        <v>2099</v>
      </c>
      <c r="D1550" t="str">
        <f t="shared" si="102"/>
        <v>2</v>
      </c>
      <c r="E1550">
        <v>1206</v>
      </c>
      <c r="F1550">
        <v>1932</v>
      </c>
      <c r="G1550" t="s">
        <v>29</v>
      </c>
      <c r="H1550" t="s">
        <v>11</v>
      </c>
      <c r="I1550">
        <v>1</v>
      </c>
      <c r="J1550" t="s">
        <v>19</v>
      </c>
      <c r="K1550" t="s">
        <v>11</v>
      </c>
    </row>
    <row r="1551" spans="1:11" x14ac:dyDescent="0.25">
      <c r="A1551" t="str">
        <f t="shared" si="103"/>
        <v>603</v>
      </c>
      <c r="B1551" t="str">
        <f>"12"</f>
        <v>12</v>
      </c>
      <c r="C1551" t="s">
        <v>2100</v>
      </c>
      <c r="D1551" t="str">
        <f t="shared" si="102"/>
        <v>2</v>
      </c>
      <c r="E1551">
        <v>1316</v>
      </c>
      <c r="F1551">
        <v>1927</v>
      </c>
      <c r="G1551" t="s">
        <v>29</v>
      </c>
      <c r="H1551" t="s">
        <v>11</v>
      </c>
      <c r="I1551">
        <v>1</v>
      </c>
      <c r="J1551" t="s">
        <v>19</v>
      </c>
      <c r="K1551" t="s">
        <v>11</v>
      </c>
    </row>
    <row r="1552" spans="1:11" x14ac:dyDescent="0.25">
      <c r="A1552" t="str">
        <f t="shared" si="103"/>
        <v>603</v>
      </c>
      <c r="B1552" t="str">
        <f>"13"</f>
        <v>13</v>
      </c>
      <c r="C1552" t="s">
        <v>2101</v>
      </c>
      <c r="D1552" t="str">
        <f t="shared" si="102"/>
        <v>2</v>
      </c>
      <c r="E1552">
        <v>1490</v>
      </c>
      <c r="F1552">
        <v>1920</v>
      </c>
      <c r="G1552" t="s">
        <v>127</v>
      </c>
      <c r="H1552" t="s">
        <v>11</v>
      </c>
      <c r="I1552">
        <v>1</v>
      </c>
      <c r="J1552" t="s">
        <v>19</v>
      </c>
      <c r="K1552" t="s">
        <v>11</v>
      </c>
    </row>
    <row r="1553" spans="1:11" x14ac:dyDescent="0.25">
      <c r="A1553" t="str">
        <f t="shared" si="103"/>
        <v>603</v>
      </c>
      <c r="B1553" t="str">
        <f>"14"</f>
        <v>14</v>
      </c>
      <c r="C1553" t="s">
        <v>2102</v>
      </c>
      <c r="D1553" t="str">
        <f t="shared" si="102"/>
        <v>2</v>
      </c>
      <c r="E1553">
        <v>1275</v>
      </c>
      <c r="F1553">
        <v>1930</v>
      </c>
      <c r="G1553" t="s">
        <v>29</v>
      </c>
      <c r="H1553" t="s">
        <v>11</v>
      </c>
      <c r="I1553">
        <v>1</v>
      </c>
      <c r="J1553" t="s">
        <v>19</v>
      </c>
      <c r="K1553" t="s">
        <v>11</v>
      </c>
    </row>
    <row r="1554" spans="1:11" x14ac:dyDescent="0.25">
      <c r="A1554" t="str">
        <f t="shared" si="103"/>
        <v>603</v>
      </c>
      <c r="B1554" t="str">
        <f>"15"</f>
        <v>15</v>
      </c>
      <c r="C1554" t="s">
        <v>2103</v>
      </c>
      <c r="D1554" t="str">
        <f t="shared" si="102"/>
        <v>2</v>
      </c>
      <c r="E1554">
        <v>1857</v>
      </c>
      <c r="F1554">
        <v>1925</v>
      </c>
      <c r="G1554" t="s">
        <v>510</v>
      </c>
      <c r="H1554" t="s">
        <v>11</v>
      </c>
      <c r="I1554">
        <v>1</v>
      </c>
      <c r="J1554" t="s">
        <v>19</v>
      </c>
      <c r="K1554" t="s">
        <v>11</v>
      </c>
    </row>
    <row r="1555" spans="1:11" x14ac:dyDescent="0.25">
      <c r="A1555" t="str">
        <f t="shared" si="103"/>
        <v>603</v>
      </c>
      <c r="B1555" t="str">
        <f>"16"</f>
        <v>16</v>
      </c>
      <c r="C1555" t="s">
        <v>2104</v>
      </c>
      <c r="D1555" t="str">
        <f t="shared" si="102"/>
        <v>2</v>
      </c>
      <c r="E1555">
        <v>1601</v>
      </c>
      <c r="F1555">
        <v>1925</v>
      </c>
      <c r="G1555" t="s">
        <v>29</v>
      </c>
      <c r="H1555" t="s">
        <v>11</v>
      </c>
      <c r="I1555">
        <v>1</v>
      </c>
      <c r="J1555" t="s">
        <v>19</v>
      </c>
      <c r="K1555" t="s">
        <v>11</v>
      </c>
    </row>
    <row r="1556" spans="1:11" x14ac:dyDescent="0.25">
      <c r="A1556" t="str">
        <f t="shared" si="103"/>
        <v>603</v>
      </c>
      <c r="B1556" t="str">
        <f>"17"</f>
        <v>17</v>
      </c>
      <c r="C1556" t="s">
        <v>2105</v>
      </c>
      <c r="D1556" t="str">
        <f t="shared" si="102"/>
        <v>2</v>
      </c>
      <c r="E1556">
        <v>1634</v>
      </c>
      <c r="F1556">
        <v>1924</v>
      </c>
      <c r="G1556" t="s">
        <v>127</v>
      </c>
      <c r="H1556" t="s">
        <v>11</v>
      </c>
      <c r="I1556">
        <v>1</v>
      </c>
      <c r="J1556" t="s">
        <v>19</v>
      </c>
      <c r="K1556" t="s">
        <v>11</v>
      </c>
    </row>
    <row r="1557" spans="1:11" x14ac:dyDescent="0.25">
      <c r="A1557" t="str">
        <f t="shared" si="103"/>
        <v>603</v>
      </c>
      <c r="B1557" t="str">
        <f>"18"</f>
        <v>18</v>
      </c>
      <c r="C1557" t="s">
        <v>2106</v>
      </c>
      <c r="D1557" t="str">
        <f t="shared" si="102"/>
        <v>2</v>
      </c>
      <c r="E1557">
        <v>1686</v>
      </c>
      <c r="F1557">
        <v>1923</v>
      </c>
      <c r="G1557" t="s">
        <v>127</v>
      </c>
      <c r="H1557" t="s">
        <v>11</v>
      </c>
      <c r="I1557">
        <v>1</v>
      </c>
      <c r="J1557" t="s">
        <v>19</v>
      </c>
      <c r="K1557" t="s">
        <v>11</v>
      </c>
    </row>
    <row r="1558" spans="1:11" x14ac:dyDescent="0.25">
      <c r="A1558" t="str">
        <f t="shared" si="103"/>
        <v>603</v>
      </c>
      <c r="B1558" t="str">
        <f>"19"</f>
        <v>19</v>
      </c>
      <c r="C1558" t="s">
        <v>2107</v>
      </c>
      <c r="D1558" t="str">
        <f t="shared" si="102"/>
        <v>2</v>
      </c>
      <c r="E1558">
        <v>1256</v>
      </c>
      <c r="F1558">
        <v>1950</v>
      </c>
      <c r="G1558" t="s">
        <v>58</v>
      </c>
      <c r="H1558" t="s">
        <v>11</v>
      </c>
      <c r="I1558">
        <v>1</v>
      </c>
      <c r="J1558" t="s">
        <v>19</v>
      </c>
      <c r="K1558" t="s">
        <v>11</v>
      </c>
    </row>
    <row r="1559" spans="1:11" x14ac:dyDescent="0.25">
      <c r="A1559" t="str">
        <f t="shared" si="103"/>
        <v>603</v>
      </c>
      <c r="B1559" t="str">
        <f>"20"</f>
        <v>20</v>
      </c>
      <c r="C1559" t="s">
        <v>2108</v>
      </c>
      <c r="D1559" t="str">
        <f t="shared" si="102"/>
        <v>2</v>
      </c>
      <c r="E1559">
        <v>1351</v>
      </c>
      <c r="F1559">
        <v>1915</v>
      </c>
      <c r="G1559" t="s">
        <v>25</v>
      </c>
      <c r="H1559" t="s">
        <v>11</v>
      </c>
      <c r="I1559">
        <v>1</v>
      </c>
      <c r="J1559" t="s">
        <v>19</v>
      </c>
      <c r="K1559" t="s">
        <v>11</v>
      </c>
    </row>
    <row r="1560" spans="1:11" x14ac:dyDescent="0.25">
      <c r="A1560" t="str">
        <f t="shared" si="103"/>
        <v>603</v>
      </c>
      <c r="B1560" t="str">
        <f>"21"</f>
        <v>21</v>
      </c>
      <c r="C1560" t="s">
        <v>2109</v>
      </c>
      <c r="D1560" t="str">
        <f t="shared" si="102"/>
        <v>2</v>
      </c>
      <c r="E1560">
        <v>1091</v>
      </c>
      <c r="F1560">
        <v>1920</v>
      </c>
      <c r="G1560" t="s">
        <v>25</v>
      </c>
      <c r="H1560" t="s">
        <v>11</v>
      </c>
      <c r="I1560">
        <v>1</v>
      </c>
      <c r="J1560" t="s">
        <v>19</v>
      </c>
      <c r="K1560" t="s">
        <v>11</v>
      </c>
    </row>
    <row r="1561" spans="1:11" x14ac:dyDescent="0.25">
      <c r="A1561" t="str">
        <f t="shared" si="103"/>
        <v>603</v>
      </c>
      <c r="B1561" t="str">
        <f>"22"</f>
        <v>22</v>
      </c>
      <c r="C1561" t="s">
        <v>2110</v>
      </c>
      <c r="D1561" t="str">
        <f t="shared" si="102"/>
        <v>2</v>
      </c>
      <c r="E1561">
        <v>1380</v>
      </c>
      <c r="F1561">
        <v>1920</v>
      </c>
      <c r="G1561" t="s">
        <v>25</v>
      </c>
      <c r="H1561" t="s">
        <v>11</v>
      </c>
      <c r="I1561">
        <v>1</v>
      </c>
      <c r="J1561" t="s">
        <v>19</v>
      </c>
      <c r="K1561" t="s">
        <v>11</v>
      </c>
    </row>
    <row r="1562" spans="1:11" x14ac:dyDescent="0.25">
      <c r="A1562" t="str">
        <f t="shared" si="103"/>
        <v>603</v>
      </c>
      <c r="B1562" t="str">
        <f>"23"</f>
        <v>23</v>
      </c>
      <c r="C1562" t="s">
        <v>2111</v>
      </c>
      <c r="D1562" t="str">
        <f t="shared" si="102"/>
        <v>2</v>
      </c>
      <c r="E1562">
        <v>1236</v>
      </c>
      <c r="F1562">
        <v>1915</v>
      </c>
      <c r="G1562" t="s">
        <v>29</v>
      </c>
      <c r="H1562" t="s">
        <v>11</v>
      </c>
      <c r="I1562">
        <v>1</v>
      </c>
      <c r="J1562" t="s">
        <v>19</v>
      </c>
      <c r="K1562" t="s">
        <v>11</v>
      </c>
    </row>
    <row r="1563" spans="1:11" x14ac:dyDescent="0.25">
      <c r="A1563" t="str">
        <f t="shared" si="103"/>
        <v>603</v>
      </c>
      <c r="B1563" t="str">
        <f>"24"</f>
        <v>24</v>
      </c>
      <c r="C1563" t="s">
        <v>2112</v>
      </c>
      <c r="D1563" t="str">
        <f t="shared" si="102"/>
        <v>2</v>
      </c>
      <c r="E1563">
        <v>1799</v>
      </c>
      <c r="F1563">
        <v>1916</v>
      </c>
      <c r="G1563" t="s">
        <v>2113</v>
      </c>
      <c r="H1563" t="s">
        <v>11</v>
      </c>
      <c r="I1563">
        <v>2</v>
      </c>
      <c r="J1563" t="s">
        <v>19</v>
      </c>
      <c r="K1563" t="s">
        <v>11</v>
      </c>
    </row>
    <row r="1564" spans="1:11" x14ac:dyDescent="0.25">
      <c r="A1564" t="str">
        <f t="shared" si="103"/>
        <v>603</v>
      </c>
      <c r="B1564" t="str">
        <f>"25"</f>
        <v>25</v>
      </c>
      <c r="C1564" t="s">
        <v>1906</v>
      </c>
      <c r="D1564" t="str">
        <f t="shared" si="102"/>
        <v>2</v>
      </c>
      <c r="E1564">
        <v>2120</v>
      </c>
      <c r="F1564">
        <v>1920</v>
      </c>
      <c r="G1564" t="s">
        <v>694</v>
      </c>
      <c r="H1564" t="s">
        <v>11</v>
      </c>
      <c r="I1564">
        <v>2</v>
      </c>
      <c r="J1564" t="s">
        <v>19</v>
      </c>
      <c r="K1564">
        <v>1</v>
      </c>
    </row>
    <row r="1565" spans="1:11" x14ac:dyDescent="0.25">
      <c r="A1565" t="str">
        <f t="shared" si="103"/>
        <v>603</v>
      </c>
      <c r="B1565" t="str">
        <f>"26"</f>
        <v>26</v>
      </c>
      <c r="C1565" t="s">
        <v>2114</v>
      </c>
      <c r="D1565" t="str">
        <f t="shared" si="102"/>
        <v>2</v>
      </c>
      <c r="E1565">
        <v>891</v>
      </c>
      <c r="F1565">
        <v>1924</v>
      </c>
      <c r="G1565" t="s">
        <v>25</v>
      </c>
      <c r="H1565" t="s">
        <v>11</v>
      </c>
      <c r="I1565">
        <v>1</v>
      </c>
      <c r="J1565" t="s">
        <v>19</v>
      </c>
      <c r="K1565" t="s">
        <v>11</v>
      </c>
    </row>
    <row r="1566" spans="1:11" x14ac:dyDescent="0.25">
      <c r="A1566" t="str">
        <f t="shared" si="103"/>
        <v>603</v>
      </c>
      <c r="B1566" t="str">
        <f>"27"</f>
        <v>27</v>
      </c>
      <c r="C1566" t="s">
        <v>2115</v>
      </c>
      <c r="D1566" t="str">
        <f t="shared" si="102"/>
        <v>2</v>
      </c>
      <c r="E1566">
        <v>880</v>
      </c>
      <c r="F1566">
        <v>1924</v>
      </c>
      <c r="G1566" t="s">
        <v>29</v>
      </c>
      <c r="H1566" t="s">
        <v>11</v>
      </c>
      <c r="I1566">
        <v>1</v>
      </c>
      <c r="J1566" t="s">
        <v>19</v>
      </c>
      <c r="K1566" t="s">
        <v>11</v>
      </c>
    </row>
    <row r="1567" spans="1:11" x14ac:dyDescent="0.25">
      <c r="A1567" t="str">
        <f t="shared" si="103"/>
        <v>603</v>
      </c>
      <c r="B1567" t="str">
        <f>"28"</f>
        <v>28</v>
      </c>
      <c r="C1567" t="s">
        <v>2116</v>
      </c>
      <c r="D1567" t="str">
        <f t="shared" ref="D1567:D1630" si="104">"2"</f>
        <v>2</v>
      </c>
      <c r="E1567">
        <v>2044</v>
      </c>
      <c r="F1567">
        <v>1930</v>
      </c>
      <c r="G1567" t="s">
        <v>2117</v>
      </c>
      <c r="H1567" t="s">
        <v>11</v>
      </c>
      <c r="I1567">
        <v>2</v>
      </c>
      <c r="J1567" t="s">
        <v>19</v>
      </c>
      <c r="K1567" t="s">
        <v>11</v>
      </c>
    </row>
    <row r="1568" spans="1:11" x14ac:dyDescent="0.25">
      <c r="A1568" t="str">
        <f t="shared" si="103"/>
        <v>603</v>
      </c>
      <c r="B1568" t="str">
        <f>"29"</f>
        <v>29</v>
      </c>
      <c r="C1568" t="s">
        <v>2118</v>
      </c>
      <c r="D1568" t="str">
        <f t="shared" si="104"/>
        <v>2</v>
      </c>
      <c r="E1568">
        <v>1930</v>
      </c>
      <c r="F1568">
        <v>2006</v>
      </c>
      <c r="G1568" t="s">
        <v>2119</v>
      </c>
      <c r="H1568" t="s">
        <v>11</v>
      </c>
      <c r="I1568">
        <v>1</v>
      </c>
      <c r="J1568" t="s">
        <v>19</v>
      </c>
      <c r="K1568" t="s">
        <v>11</v>
      </c>
    </row>
    <row r="1569" spans="1:11" x14ac:dyDescent="0.25">
      <c r="A1569" t="str">
        <f t="shared" si="103"/>
        <v>603</v>
      </c>
      <c r="B1569" t="str">
        <f>"30"</f>
        <v>30</v>
      </c>
      <c r="C1569" t="s">
        <v>2120</v>
      </c>
      <c r="D1569" t="str">
        <f t="shared" si="104"/>
        <v>2</v>
      </c>
      <c r="E1569">
        <v>1152</v>
      </c>
      <c r="F1569">
        <v>1925</v>
      </c>
      <c r="G1569" t="s">
        <v>29</v>
      </c>
      <c r="H1569" t="s">
        <v>11</v>
      </c>
      <c r="I1569">
        <v>1</v>
      </c>
      <c r="J1569" t="s">
        <v>19</v>
      </c>
      <c r="K1569" t="s">
        <v>11</v>
      </c>
    </row>
    <row r="1570" spans="1:11" x14ac:dyDescent="0.25">
      <c r="A1570" t="str">
        <f t="shared" si="103"/>
        <v>603</v>
      </c>
      <c r="B1570" t="str">
        <f>"31"</f>
        <v>31</v>
      </c>
      <c r="C1570" t="s">
        <v>2121</v>
      </c>
      <c r="D1570" t="str">
        <f t="shared" si="104"/>
        <v>2</v>
      </c>
      <c r="E1570">
        <v>1280</v>
      </c>
      <c r="F1570">
        <v>1936</v>
      </c>
      <c r="G1570" t="s">
        <v>29</v>
      </c>
      <c r="H1570" t="s">
        <v>11</v>
      </c>
      <c r="I1570">
        <v>1</v>
      </c>
      <c r="J1570" t="s">
        <v>19</v>
      </c>
      <c r="K1570" t="s">
        <v>11</v>
      </c>
    </row>
    <row r="1571" spans="1:11" x14ac:dyDescent="0.25">
      <c r="A1571" t="str">
        <f t="shared" si="103"/>
        <v>603</v>
      </c>
      <c r="B1571" t="str">
        <f>"32"</f>
        <v>32</v>
      </c>
      <c r="C1571" t="s">
        <v>2122</v>
      </c>
      <c r="D1571" t="str">
        <f t="shared" si="104"/>
        <v>2</v>
      </c>
      <c r="E1571">
        <v>1152</v>
      </c>
      <c r="F1571">
        <v>1925</v>
      </c>
      <c r="G1571" t="s">
        <v>29</v>
      </c>
      <c r="H1571" t="s">
        <v>11</v>
      </c>
      <c r="I1571">
        <v>1</v>
      </c>
      <c r="J1571" t="s">
        <v>19</v>
      </c>
      <c r="K1571" t="s">
        <v>11</v>
      </c>
    </row>
    <row r="1572" spans="1:11" x14ac:dyDescent="0.25">
      <c r="A1572" t="str">
        <f t="shared" si="103"/>
        <v>603</v>
      </c>
      <c r="B1572" t="str">
        <f>"33"</f>
        <v>33</v>
      </c>
      <c r="C1572" t="s">
        <v>2123</v>
      </c>
      <c r="D1572" t="str">
        <f t="shared" si="104"/>
        <v>2</v>
      </c>
      <c r="E1572">
        <v>1280</v>
      </c>
      <c r="F1572">
        <v>1925</v>
      </c>
      <c r="G1572" t="s">
        <v>29</v>
      </c>
      <c r="H1572" t="s">
        <v>11</v>
      </c>
      <c r="I1572">
        <v>1</v>
      </c>
      <c r="J1572" t="s">
        <v>19</v>
      </c>
      <c r="K1572" t="s">
        <v>11</v>
      </c>
    </row>
    <row r="1573" spans="1:11" x14ac:dyDescent="0.25">
      <c r="A1573" t="str">
        <f t="shared" si="103"/>
        <v>603</v>
      </c>
      <c r="B1573" t="str">
        <f>"34"</f>
        <v>34</v>
      </c>
      <c r="C1573" t="s">
        <v>2124</v>
      </c>
      <c r="D1573" t="str">
        <f t="shared" si="104"/>
        <v>2</v>
      </c>
      <c r="E1573">
        <v>1152</v>
      </c>
      <c r="F1573">
        <v>1925</v>
      </c>
      <c r="G1573" t="s">
        <v>29</v>
      </c>
      <c r="H1573" t="s">
        <v>11</v>
      </c>
      <c r="I1573">
        <v>1</v>
      </c>
      <c r="J1573" t="s">
        <v>19</v>
      </c>
      <c r="K1573" t="s">
        <v>11</v>
      </c>
    </row>
    <row r="1574" spans="1:11" x14ac:dyDescent="0.25">
      <c r="A1574" t="str">
        <f t="shared" si="103"/>
        <v>603</v>
      </c>
      <c r="B1574" t="str">
        <f>"35"</f>
        <v>35</v>
      </c>
      <c r="C1574" t="s">
        <v>2125</v>
      </c>
      <c r="D1574" t="str">
        <f t="shared" si="104"/>
        <v>2</v>
      </c>
      <c r="E1574">
        <v>1440</v>
      </c>
      <c r="F1574">
        <v>1925</v>
      </c>
      <c r="G1574" t="s">
        <v>127</v>
      </c>
      <c r="H1574" t="s">
        <v>11</v>
      </c>
      <c r="I1574">
        <v>1</v>
      </c>
      <c r="J1574" t="s">
        <v>19</v>
      </c>
      <c r="K1574" t="s">
        <v>11</v>
      </c>
    </row>
    <row r="1575" spans="1:11" x14ac:dyDescent="0.25">
      <c r="A1575" t="str">
        <f t="shared" si="103"/>
        <v>603</v>
      </c>
      <c r="B1575" t="str">
        <f>"36"</f>
        <v>36</v>
      </c>
      <c r="C1575" t="s">
        <v>2126</v>
      </c>
      <c r="D1575" t="str">
        <f t="shared" si="104"/>
        <v>2</v>
      </c>
      <c r="E1575">
        <v>1728</v>
      </c>
      <c r="F1575">
        <v>1925</v>
      </c>
      <c r="G1575" t="s">
        <v>510</v>
      </c>
      <c r="H1575" t="s">
        <v>11</v>
      </c>
      <c r="I1575">
        <v>1</v>
      </c>
      <c r="J1575" t="s">
        <v>19</v>
      </c>
      <c r="K1575" t="s">
        <v>11</v>
      </c>
    </row>
    <row r="1576" spans="1:11" x14ac:dyDescent="0.25">
      <c r="A1576" t="str">
        <f t="shared" si="103"/>
        <v>603</v>
      </c>
      <c r="B1576" t="str">
        <f>"37"</f>
        <v>37</v>
      </c>
      <c r="C1576" t="s">
        <v>2127</v>
      </c>
      <c r="D1576" t="str">
        <f t="shared" si="104"/>
        <v>2</v>
      </c>
      <c r="E1576">
        <v>1516</v>
      </c>
      <c r="F1576">
        <v>1925</v>
      </c>
      <c r="G1576" t="s">
        <v>510</v>
      </c>
      <c r="H1576" t="s">
        <v>11</v>
      </c>
      <c r="I1576">
        <v>1</v>
      </c>
      <c r="J1576" t="s">
        <v>19</v>
      </c>
      <c r="K1576" t="s">
        <v>11</v>
      </c>
    </row>
    <row r="1577" spans="1:11" x14ac:dyDescent="0.25">
      <c r="A1577" t="str">
        <f t="shared" si="103"/>
        <v>603</v>
      </c>
      <c r="B1577" t="str">
        <f>"38"</f>
        <v>38</v>
      </c>
      <c r="C1577" t="s">
        <v>2128</v>
      </c>
      <c r="D1577" t="str">
        <f t="shared" si="104"/>
        <v>2</v>
      </c>
      <c r="E1577">
        <v>1280</v>
      </c>
      <c r="F1577">
        <v>1925</v>
      </c>
      <c r="G1577" t="s">
        <v>127</v>
      </c>
      <c r="H1577" t="s">
        <v>11</v>
      </c>
      <c r="I1577">
        <v>1</v>
      </c>
      <c r="J1577" t="s">
        <v>19</v>
      </c>
      <c r="K1577" t="s">
        <v>11</v>
      </c>
    </row>
    <row r="1578" spans="1:11" x14ac:dyDescent="0.25">
      <c r="A1578" t="str">
        <f t="shared" si="103"/>
        <v>603</v>
      </c>
      <c r="B1578" t="str">
        <f>"39"</f>
        <v>39</v>
      </c>
      <c r="C1578" t="s">
        <v>2129</v>
      </c>
      <c r="D1578" t="str">
        <f t="shared" si="104"/>
        <v>2</v>
      </c>
      <c r="E1578">
        <v>1372</v>
      </c>
      <c r="F1578">
        <v>1927</v>
      </c>
      <c r="G1578" t="s">
        <v>127</v>
      </c>
      <c r="H1578" t="s">
        <v>11</v>
      </c>
      <c r="I1578">
        <v>1</v>
      </c>
      <c r="J1578" t="s">
        <v>19</v>
      </c>
      <c r="K1578" t="s">
        <v>11</v>
      </c>
    </row>
    <row r="1579" spans="1:11" x14ac:dyDescent="0.25">
      <c r="A1579" t="str">
        <f t="shared" si="103"/>
        <v>603</v>
      </c>
      <c r="B1579" t="str">
        <f>"40"</f>
        <v>40</v>
      </c>
      <c r="C1579" t="s">
        <v>2130</v>
      </c>
      <c r="D1579" t="str">
        <f t="shared" si="104"/>
        <v>2</v>
      </c>
      <c r="E1579">
        <v>1646</v>
      </c>
      <c r="F1579">
        <v>1928</v>
      </c>
      <c r="G1579" t="s">
        <v>370</v>
      </c>
      <c r="H1579" t="s">
        <v>11</v>
      </c>
      <c r="I1579">
        <v>1</v>
      </c>
      <c r="J1579" t="s">
        <v>19</v>
      </c>
      <c r="K1579" t="s">
        <v>11</v>
      </c>
    </row>
    <row r="1580" spans="1:11" x14ac:dyDescent="0.25">
      <c r="A1580" t="str">
        <f t="shared" si="103"/>
        <v>603</v>
      </c>
      <c r="B1580" t="str">
        <f>"41"</f>
        <v>41</v>
      </c>
      <c r="C1580" t="s">
        <v>2131</v>
      </c>
      <c r="D1580" t="str">
        <f t="shared" si="104"/>
        <v>2</v>
      </c>
      <c r="E1580">
        <v>1616</v>
      </c>
      <c r="F1580">
        <v>1927</v>
      </c>
      <c r="G1580" t="s">
        <v>127</v>
      </c>
      <c r="H1580" t="s">
        <v>11</v>
      </c>
      <c r="I1580">
        <v>1</v>
      </c>
      <c r="J1580" t="s">
        <v>19</v>
      </c>
      <c r="K1580" t="s">
        <v>11</v>
      </c>
    </row>
    <row r="1581" spans="1:11" x14ac:dyDescent="0.25">
      <c r="A1581" t="str">
        <f t="shared" si="103"/>
        <v>603</v>
      </c>
      <c r="B1581" t="str">
        <f>"42"</f>
        <v>42</v>
      </c>
      <c r="C1581" t="s">
        <v>2132</v>
      </c>
      <c r="D1581" t="str">
        <f t="shared" si="104"/>
        <v>2</v>
      </c>
      <c r="E1581">
        <v>1752</v>
      </c>
      <c r="F1581">
        <v>1927</v>
      </c>
      <c r="G1581" t="s">
        <v>127</v>
      </c>
      <c r="H1581" t="s">
        <v>11</v>
      </c>
      <c r="I1581">
        <v>1</v>
      </c>
      <c r="J1581" t="s">
        <v>19</v>
      </c>
      <c r="K1581" t="s">
        <v>11</v>
      </c>
    </row>
    <row r="1582" spans="1:11" x14ac:dyDescent="0.25">
      <c r="A1582" t="str">
        <f t="shared" si="103"/>
        <v>603</v>
      </c>
      <c r="B1582" t="str">
        <f>"43"</f>
        <v>43</v>
      </c>
      <c r="C1582" t="s">
        <v>2133</v>
      </c>
      <c r="D1582" t="str">
        <f t="shared" si="104"/>
        <v>2</v>
      </c>
      <c r="E1582">
        <v>1356</v>
      </c>
      <c r="F1582">
        <v>1939</v>
      </c>
      <c r="G1582" t="s">
        <v>31</v>
      </c>
      <c r="H1582" t="s">
        <v>11</v>
      </c>
      <c r="I1582">
        <v>1</v>
      </c>
      <c r="J1582" t="s">
        <v>19</v>
      </c>
      <c r="K1582" t="s">
        <v>11</v>
      </c>
    </row>
    <row r="1583" spans="1:11" x14ac:dyDescent="0.25">
      <c r="A1583" t="str">
        <f t="shared" ref="A1583:A1610" si="105">"604"</f>
        <v>604</v>
      </c>
      <c r="B1583" t="str">
        <f>"2"</f>
        <v>2</v>
      </c>
      <c r="C1583" t="s">
        <v>2136</v>
      </c>
      <c r="D1583" t="str">
        <f t="shared" si="104"/>
        <v>2</v>
      </c>
      <c r="E1583">
        <v>1525</v>
      </c>
      <c r="F1583">
        <v>1912</v>
      </c>
      <c r="G1583" t="s">
        <v>49</v>
      </c>
      <c r="H1583" t="s">
        <v>11</v>
      </c>
      <c r="I1583">
        <v>1</v>
      </c>
      <c r="J1583" t="s">
        <v>481</v>
      </c>
      <c r="K1583" t="s">
        <v>11</v>
      </c>
    </row>
    <row r="1584" spans="1:11" x14ac:dyDescent="0.25">
      <c r="A1584" t="str">
        <f t="shared" si="105"/>
        <v>604</v>
      </c>
      <c r="B1584" t="str">
        <f>"3"</f>
        <v>3</v>
      </c>
      <c r="C1584" t="s">
        <v>2137</v>
      </c>
      <c r="D1584" t="str">
        <f t="shared" si="104"/>
        <v>2</v>
      </c>
      <c r="E1584">
        <v>1913</v>
      </c>
      <c r="F1584">
        <v>1910</v>
      </c>
      <c r="G1584" t="s">
        <v>29</v>
      </c>
      <c r="H1584" t="s">
        <v>11</v>
      </c>
      <c r="I1584">
        <v>1</v>
      </c>
      <c r="J1584" t="s">
        <v>481</v>
      </c>
      <c r="K1584" t="s">
        <v>11</v>
      </c>
    </row>
    <row r="1585" spans="1:11" x14ac:dyDescent="0.25">
      <c r="A1585" t="str">
        <f t="shared" si="105"/>
        <v>604</v>
      </c>
      <c r="B1585" t="str">
        <f>"4"</f>
        <v>4</v>
      </c>
      <c r="C1585" t="s">
        <v>2138</v>
      </c>
      <c r="D1585" t="str">
        <f t="shared" si="104"/>
        <v>2</v>
      </c>
      <c r="E1585">
        <v>1710</v>
      </c>
      <c r="F1585">
        <v>1910</v>
      </c>
      <c r="G1585" t="s">
        <v>29</v>
      </c>
      <c r="H1585" t="s">
        <v>11</v>
      </c>
      <c r="I1585">
        <v>1</v>
      </c>
      <c r="J1585" t="s">
        <v>481</v>
      </c>
      <c r="K1585" t="s">
        <v>11</v>
      </c>
    </row>
    <row r="1586" spans="1:11" x14ac:dyDescent="0.25">
      <c r="A1586" t="str">
        <f t="shared" si="105"/>
        <v>604</v>
      </c>
      <c r="B1586" t="str">
        <f>"5"</f>
        <v>5</v>
      </c>
      <c r="C1586" t="s">
        <v>2139</v>
      </c>
      <c r="D1586" t="str">
        <f t="shared" si="104"/>
        <v>2</v>
      </c>
      <c r="E1586">
        <v>2194</v>
      </c>
      <c r="F1586">
        <v>1925</v>
      </c>
      <c r="G1586" t="s">
        <v>433</v>
      </c>
      <c r="H1586" t="s">
        <v>11</v>
      </c>
      <c r="I1586">
        <v>2</v>
      </c>
      <c r="J1586" t="s">
        <v>481</v>
      </c>
      <c r="K1586" t="s">
        <v>11</v>
      </c>
    </row>
    <row r="1587" spans="1:11" x14ac:dyDescent="0.25">
      <c r="A1587" t="str">
        <f t="shared" si="105"/>
        <v>604</v>
      </c>
      <c r="B1587" t="str">
        <f>"6"</f>
        <v>6</v>
      </c>
      <c r="C1587" t="s">
        <v>2140</v>
      </c>
      <c r="D1587" t="str">
        <f t="shared" si="104"/>
        <v>2</v>
      </c>
      <c r="E1587">
        <v>1554</v>
      </c>
      <c r="F1587">
        <v>1910</v>
      </c>
      <c r="G1587" t="s">
        <v>49</v>
      </c>
      <c r="H1587" t="s">
        <v>11</v>
      </c>
      <c r="I1587">
        <v>1</v>
      </c>
      <c r="J1587" t="s">
        <v>481</v>
      </c>
      <c r="K1587" t="s">
        <v>11</v>
      </c>
    </row>
    <row r="1588" spans="1:11" x14ac:dyDescent="0.25">
      <c r="A1588" t="str">
        <f t="shared" si="105"/>
        <v>604</v>
      </c>
      <c r="B1588" t="str">
        <f>"7"</f>
        <v>7</v>
      </c>
      <c r="C1588" t="s">
        <v>2141</v>
      </c>
      <c r="D1588" t="str">
        <f t="shared" si="104"/>
        <v>2</v>
      </c>
      <c r="E1588">
        <v>1544</v>
      </c>
      <c r="F1588">
        <v>1912</v>
      </c>
      <c r="G1588" t="s">
        <v>49</v>
      </c>
      <c r="H1588" t="s">
        <v>11</v>
      </c>
      <c r="I1588">
        <v>1</v>
      </c>
      <c r="J1588" t="s">
        <v>481</v>
      </c>
      <c r="K1588" t="s">
        <v>11</v>
      </c>
    </row>
    <row r="1589" spans="1:11" x14ac:dyDescent="0.25">
      <c r="A1589" t="str">
        <f t="shared" si="105"/>
        <v>604</v>
      </c>
      <c r="B1589" t="str">
        <f>"8"</f>
        <v>8</v>
      </c>
      <c r="C1589" t="s">
        <v>2142</v>
      </c>
      <c r="D1589" t="str">
        <f t="shared" si="104"/>
        <v>2</v>
      </c>
      <c r="E1589">
        <v>1544</v>
      </c>
      <c r="F1589">
        <v>1912</v>
      </c>
      <c r="G1589" t="s">
        <v>2143</v>
      </c>
      <c r="H1589" t="s">
        <v>11</v>
      </c>
      <c r="I1589">
        <v>1</v>
      </c>
      <c r="J1589" t="s">
        <v>481</v>
      </c>
      <c r="K1589" t="s">
        <v>11</v>
      </c>
    </row>
    <row r="1590" spans="1:11" x14ac:dyDescent="0.25">
      <c r="A1590" t="str">
        <f t="shared" si="105"/>
        <v>604</v>
      </c>
      <c r="B1590" t="str">
        <f>"9"</f>
        <v>9</v>
      </c>
      <c r="C1590" t="s">
        <v>2144</v>
      </c>
      <c r="D1590" t="str">
        <f t="shared" si="104"/>
        <v>2</v>
      </c>
      <c r="E1590">
        <v>1595</v>
      </c>
      <c r="F1590">
        <v>1912</v>
      </c>
      <c r="G1590" t="s">
        <v>49</v>
      </c>
      <c r="H1590" t="s">
        <v>11</v>
      </c>
      <c r="I1590">
        <v>1</v>
      </c>
      <c r="J1590" t="s">
        <v>481</v>
      </c>
      <c r="K1590" t="s">
        <v>11</v>
      </c>
    </row>
    <row r="1591" spans="1:11" x14ac:dyDescent="0.25">
      <c r="A1591" t="str">
        <f t="shared" si="105"/>
        <v>604</v>
      </c>
      <c r="B1591" t="str">
        <f>"10"</f>
        <v>10</v>
      </c>
      <c r="C1591" t="s">
        <v>2145</v>
      </c>
      <c r="D1591" t="str">
        <f t="shared" si="104"/>
        <v>2</v>
      </c>
      <c r="E1591">
        <v>1400</v>
      </c>
      <c r="F1591">
        <v>1910</v>
      </c>
      <c r="G1591" t="s">
        <v>25</v>
      </c>
      <c r="H1591" t="s">
        <v>11</v>
      </c>
      <c r="I1591">
        <v>1</v>
      </c>
      <c r="J1591" t="s">
        <v>481</v>
      </c>
      <c r="K1591" t="s">
        <v>11</v>
      </c>
    </row>
    <row r="1592" spans="1:11" x14ac:dyDescent="0.25">
      <c r="A1592" t="str">
        <f t="shared" si="105"/>
        <v>604</v>
      </c>
      <c r="B1592" t="str">
        <f>"11"</f>
        <v>11</v>
      </c>
      <c r="C1592" t="s">
        <v>2146</v>
      </c>
      <c r="D1592" t="str">
        <f t="shared" si="104"/>
        <v>2</v>
      </c>
      <c r="E1592">
        <v>1572</v>
      </c>
      <c r="F1592">
        <v>1910</v>
      </c>
      <c r="G1592" t="s">
        <v>49</v>
      </c>
      <c r="H1592" t="s">
        <v>11</v>
      </c>
      <c r="I1592">
        <v>1</v>
      </c>
      <c r="J1592" t="s">
        <v>481</v>
      </c>
      <c r="K1592" t="s">
        <v>11</v>
      </c>
    </row>
    <row r="1593" spans="1:11" x14ac:dyDescent="0.25">
      <c r="A1593" t="str">
        <f t="shared" si="105"/>
        <v>604</v>
      </c>
      <c r="B1593" t="str">
        <f>"12"</f>
        <v>12</v>
      </c>
      <c r="C1593" t="s">
        <v>2147</v>
      </c>
      <c r="D1593" t="str">
        <f t="shared" si="104"/>
        <v>2</v>
      </c>
      <c r="E1593">
        <v>1158</v>
      </c>
      <c r="F1593">
        <v>1910</v>
      </c>
      <c r="G1593" t="s">
        <v>2148</v>
      </c>
      <c r="H1593" t="s">
        <v>11</v>
      </c>
      <c r="I1593">
        <v>1</v>
      </c>
      <c r="J1593" t="s">
        <v>481</v>
      </c>
      <c r="K1593" t="s">
        <v>11</v>
      </c>
    </row>
    <row r="1594" spans="1:11" x14ac:dyDescent="0.25">
      <c r="A1594" t="str">
        <f t="shared" si="105"/>
        <v>604</v>
      </c>
      <c r="B1594" t="str">
        <f>"13"</f>
        <v>13</v>
      </c>
      <c r="C1594" t="s">
        <v>2149</v>
      </c>
      <c r="D1594" t="str">
        <f t="shared" si="104"/>
        <v>2</v>
      </c>
      <c r="E1594">
        <v>1156</v>
      </c>
      <c r="F1594">
        <v>1910</v>
      </c>
      <c r="G1594" t="s">
        <v>2148</v>
      </c>
      <c r="H1594" t="s">
        <v>11</v>
      </c>
      <c r="I1594">
        <v>1</v>
      </c>
      <c r="J1594" t="s">
        <v>481</v>
      </c>
      <c r="K1594" t="s">
        <v>11</v>
      </c>
    </row>
    <row r="1595" spans="1:11" x14ac:dyDescent="0.25">
      <c r="A1595" t="str">
        <f t="shared" si="105"/>
        <v>604</v>
      </c>
      <c r="B1595" t="str">
        <f>"14"</f>
        <v>14</v>
      </c>
      <c r="C1595" t="s">
        <v>2150</v>
      </c>
      <c r="D1595" t="str">
        <f t="shared" si="104"/>
        <v>2</v>
      </c>
      <c r="E1595">
        <v>1431</v>
      </c>
      <c r="F1595">
        <v>1912</v>
      </c>
      <c r="G1595" t="s">
        <v>25</v>
      </c>
      <c r="H1595" t="s">
        <v>11</v>
      </c>
      <c r="I1595">
        <v>1</v>
      </c>
      <c r="J1595" t="s">
        <v>481</v>
      </c>
      <c r="K1595" t="s">
        <v>11</v>
      </c>
    </row>
    <row r="1596" spans="1:11" x14ac:dyDescent="0.25">
      <c r="A1596" t="str">
        <f t="shared" si="105"/>
        <v>604</v>
      </c>
      <c r="B1596" t="str">
        <f>"15"</f>
        <v>15</v>
      </c>
      <c r="C1596" t="s">
        <v>2151</v>
      </c>
      <c r="D1596" t="str">
        <f t="shared" si="104"/>
        <v>2</v>
      </c>
      <c r="E1596">
        <v>1806</v>
      </c>
      <c r="F1596">
        <v>1912</v>
      </c>
      <c r="G1596" t="s">
        <v>29</v>
      </c>
      <c r="H1596" t="s">
        <v>11</v>
      </c>
      <c r="I1596">
        <v>1</v>
      </c>
      <c r="J1596" t="s">
        <v>481</v>
      </c>
      <c r="K1596" t="s">
        <v>11</v>
      </c>
    </row>
    <row r="1597" spans="1:11" x14ac:dyDescent="0.25">
      <c r="A1597" t="str">
        <f t="shared" si="105"/>
        <v>604</v>
      </c>
      <c r="B1597" t="str">
        <f>"16"</f>
        <v>16</v>
      </c>
      <c r="C1597" t="s">
        <v>2152</v>
      </c>
      <c r="D1597" t="str">
        <f t="shared" si="104"/>
        <v>2</v>
      </c>
      <c r="E1597">
        <v>1156</v>
      </c>
      <c r="F1597">
        <v>1912</v>
      </c>
      <c r="G1597" t="s">
        <v>321</v>
      </c>
      <c r="H1597" t="s">
        <v>11</v>
      </c>
      <c r="I1597">
        <v>2</v>
      </c>
      <c r="J1597" t="s">
        <v>481</v>
      </c>
      <c r="K1597" t="s">
        <v>11</v>
      </c>
    </row>
    <row r="1598" spans="1:11" x14ac:dyDescent="0.25">
      <c r="A1598" t="str">
        <f t="shared" si="105"/>
        <v>604</v>
      </c>
      <c r="B1598" t="str">
        <f>"17"</f>
        <v>17</v>
      </c>
      <c r="C1598" t="s">
        <v>2154</v>
      </c>
      <c r="D1598" t="str">
        <f t="shared" si="104"/>
        <v>2</v>
      </c>
      <c r="E1598">
        <v>1226</v>
      </c>
      <c r="F1598">
        <v>1912</v>
      </c>
      <c r="G1598" t="s">
        <v>2155</v>
      </c>
      <c r="H1598" t="s">
        <v>11</v>
      </c>
      <c r="I1598">
        <v>1</v>
      </c>
      <c r="J1598" t="s">
        <v>481</v>
      </c>
      <c r="K1598" t="s">
        <v>11</v>
      </c>
    </row>
    <row r="1599" spans="1:11" x14ac:dyDescent="0.25">
      <c r="A1599" t="str">
        <f t="shared" si="105"/>
        <v>604</v>
      </c>
      <c r="B1599" t="str">
        <f>"18"</f>
        <v>18</v>
      </c>
      <c r="C1599" t="s">
        <v>2156</v>
      </c>
      <c r="D1599" t="str">
        <f t="shared" si="104"/>
        <v>2</v>
      </c>
      <c r="E1599">
        <v>1472</v>
      </c>
      <c r="F1599">
        <v>1905</v>
      </c>
      <c r="G1599" t="s">
        <v>207</v>
      </c>
      <c r="H1599" t="s">
        <v>11</v>
      </c>
      <c r="I1599">
        <v>1</v>
      </c>
      <c r="J1599" t="s">
        <v>481</v>
      </c>
      <c r="K1599" t="s">
        <v>11</v>
      </c>
    </row>
    <row r="1600" spans="1:11" x14ac:dyDescent="0.25">
      <c r="A1600" t="str">
        <f t="shared" si="105"/>
        <v>604</v>
      </c>
      <c r="B1600" t="str">
        <f>"19"</f>
        <v>19</v>
      </c>
      <c r="C1600" t="s">
        <v>2157</v>
      </c>
      <c r="D1600" t="str">
        <f t="shared" si="104"/>
        <v>2</v>
      </c>
      <c r="E1600">
        <v>2721</v>
      </c>
      <c r="F1600">
        <v>1910</v>
      </c>
      <c r="G1600" t="s">
        <v>321</v>
      </c>
      <c r="H1600" t="s">
        <v>11</v>
      </c>
      <c r="I1600">
        <v>2</v>
      </c>
      <c r="J1600" t="s">
        <v>481</v>
      </c>
      <c r="K1600" t="s">
        <v>11</v>
      </c>
    </row>
    <row r="1601" spans="1:11" x14ac:dyDescent="0.25">
      <c r="A1601" t="str">
        <f t="shared" si="105"/>
        <v>604</v>
      </c>
      <c r="B1601" t="str">
        <f>"20"</f>
        <v>20</v>
      </c>
      <c r="C1601" t="s">
        <v>2158</v>
      </c>
      <c r="D1601" t="str">
        <f t="shared" si="104"/>
        <v>2</v>
      </c>
      <c r="E1601">
        <v>3524</v>
      </c>
      <c r="F1601">
        <v>1910</v>
      </c>
      <c r="G1601" t="s">
        <v>207</v>
      </c>
      <c r="H1601" t="s">
        <v>11</v>
      </c>
      <c r="I1601">
        <v>2</v>
      </c>
      <c r="J1601" t="s">
        <v>481</v>
      </c>
      <c r="K1601" t="s">
        <v>11</v>
      </c>
    </row>
    <row r="1602" spans="1:11" x14ac:dyDescent="0.25">
      <c r="A1602" t="str">
        <f t="shared" si="105"/>
        <v>604</v>
      </c>
      <c r="B1602" t="str">
        <f>"21"</f>
        <v>21</v>
      </c>
      <c r="C1602" t="s">
        <v>2159</v>
      </c>
      <c r="D1602" t="str">
        <f t="shared" si="104"/>
        <v>2</v>
      </c>
      <c r="E1602">
        <v>3156</v>
      </c>
      <c r="F1602">
        <v>2005</v>
      </c>
      <c r="G1602" t="s">
        <v>2160</v>
      </c>
      <c r="H1602" t="s">
        <v>11</v>
      </c>
      <c r="I1602">
        <v>2</v>
      </c>
      <c r="J1602" t="s">
        <v>481</v>
      </c>
      <c r="K1602" t="s">
        <v>11</v>
      </c>
    </row>
    <row r="1603" spans="1:11" x14ac:dyDescent="0.25">
      <c r="A1603" t="str">
        <f t="shared" si="105"/>
        <v>604</v>
      </c>
      <c r="B1603" t="str">
        <f>"22"</f>
        <v>22</v>
      </c>
      <c r="C1603" t="s">
        <v>2161</v>
      </c>
      <c r="D1603" t="str">
        <f t="shared" si="104"/>
        <v>2</v>
      </c>
      <c r="E1603">
        <v>2182</v>
      </c>
      <c r="F1603">
        <v>1920</v>
      </c>
      <c r="G1603" t="s">
        <v>119</v>
      </c>
      <c r="H1603" t="s">
        <v>11</v>
      </c>
      <c r="I1603">
        <v>2</v>
      </c>
      <c r="J1603" t="s">
        <v>481</v>
      </c>
      <c r="K1603" t="s">
        <v>11</v>
      </c>
    </row>
    <row r="1604" spans="1:11" x14ac:dyDescent="0.25">
      <c r="A1604" t="str">
        <f t="shared" si="105"/>
        <v>604</v>
      </c>
      <c r="B1604" t="str">
        <f>"23"</f>
        <v>23</v>
      </c>
      <c r="C1604" t="s">
        <v>2162</v>
      </c>
      <c r="D1604" t="str">
        <f t="shared" si="104"/>
        <v>2</v>
      </c>
      <c r="E1604">
        <v>1267</v>
      </c>
      <c r="F1604">
        <v>1912</v>
      </c>
      <c r="G1604" t="s">
        <v>25</v>
      </c>
      <c r="H1604" t="s">
        <v>11</v>
      </c>
      <c r="I1604">
        <v>1</v>
      </c>
      <c r="J1604" t="s">
        <v>481</v>
      </c>
      <c r="K1604" t="s">
        <v>11</v>
      </c>
    </row>
    <row r="1605" spans="1:11" x14ac:dyDescent="0.25">
      <c r="A1605" t="str">
        <f t="shared" si="105"/>
        <v>604</v>
      </c>
      <c r="B1605" t="str">
        <f>"24"</f>
        <v>24</v>
      </c>
      <c r="C1605" t="s">
        <v>2163</v>
      </c>
      <c r="D1605" t="str">
        <f t="shared" si="104"/>
        <v>2</v>
      </c>
      <c r="E1605">
        <v>1198</v>
      </c>
      <c r="F1605">
        <v>1920</v>
      </c>
      <c r="G1605" t="s">
        <v>25</v>
      </c>
      <c r="H1605" t="s">
        <v>11</v>
      </c>
      <c r="I1605">
        <v>1</v>
      </c>
      <c r="J1605" t="s">
        <v>481</v>
      </c>
      <c r="K1605" t="s">
        <v>11</v>
      </c>
    </row>
    <row r="1606" spans="1:11" x14ac:dyDescent="0.25">
      <c r="A1606" t="str">
        <f t="shared" si="105"/>
        <v>604</v>
      </c>
      <c r="B1606" t="str">
        <f>"25"</f>
        <v>25</v>
      </c>
      <c r="C1606" t="s">
        <v>2164</v>
      </c>
      <c r="D1606" t="str">
        <f t="shared" si="104"/>
        <v>2</v>
      </c>
      <c r="E1606">
        <v>2970</v>
      </c>
      <c r="F1606">
        <v>1910</v>
      </c>
      <c r="G1606" t="s">
        <v>2165</v>
      </c>
      <c r="H1606" t="s">
        <v>11</v>
      </c>
      <c r="I1606">
        <v>3</v>
      </c>
      <c r="J1606" t="s">
        <v>481</v>
      </c>
      <c r="K1606" t="s">
        <v>11</v>
      </c>
    </row>
    <row r="1607" spans="1:11" x14ac:dyDescent="0.25">
      <c r="A1607" t="str">
        <f t="shared" si="105"/>
        <v>604</v>
      </c>
      <c r="B1607" t="str">
        <f>"26"</f>
        <v>26</v>
      </c>
      <c r="C1607" t="s">
        <v>2166</v>
      </c>
      <c r="D1607" t="str">
        <f t="shared" si="104"/>
        <v>2</v>
      </c>
      <c r="E1607">
        <v>3266</v>
      </c>
      <c r="F1607">
        <v>1906</v>
      </c>
      <c r="G1607" t="s">
        <v>2165</v>
      </c>
      <c r="H1607" t="s">
        <v>11</v>
      </c>
      <c r="I1607">
        <v>3</v>
      </c>
      <c r="J1607" t="s">
        <v>481</v>
      </c>
      <c r="K1607" t="s">
        <v>11</v>
      </c>
    </row>
    <row r="1608" spans="1:11" x14ac:dyDescent="0.25">
      <c r="A1608" t="str">
        <f t="shared" si="105"/>
        <v>604</v>
      </c>
      <c r="B1608" t="str">
        <f>"27"</f>
        <v>27</v>
      </c>
      <c r="C1608" t="s">
        <v>2167</v>
      </c>
      <c r="D1608" t="str">
        <f t="shared" si="104"/>
        <v>2</v>
      </c>
      <c r="E1608">
        <v>1640</v>
      </c>
      <c r="F1608">
        <v>1910</v>
      </c>
      <c r="G1608" t="s">
        <v>25</v>
      </c>
      <c r="H1608" t="s">
        <v>11</v>
      </c>
      <c r="I1608">
        <v>1</v>
      </c>
      <c r="J1608" t="s">
        <v>481</v>
      </c>
      <c r="K1608" t="s">
        <v>11</v>
      </c>
    </row>
    <row r="1609" spans="1:11" x14ac:dyDescent="0.25">
      <c r="A1609" t="str">
        <f t="shared" si="105"/>
        <v>604</v>
      </c>
      <c r="B1609" t="str">
        <f>"28"</f>
        <v>28</v>
      </c>
      <c r="C1609" t="s">
        <v>2168</v>
      </c>
      <c r="D1609" t="str">
        <f t="shared" si="104"/>
        <v>2</v>
      </c>
      <c r="E1609">
        <v>1614</v>
      </c>
      <c r="F1609">
        <v>1913</v>
      </c>
      <c r="G1609" t="s">
        <v>25</v>
      </c>
      <c r="H1609" t="s">
        <v>11</v>
      </c>
      <c r="I1609">
        <v>1</v>
      </c>
      <c r="J1609" t="s">
        <v>481</v>
      </c>
      <c r="K1609" t="s">
        <v>11</v>
      </c>
    </row>
    <row r="1610" spans="1:11" x14ac:dyDescent="0.25">
      <c r="A1610" t="str">
        <f t="shared" si="105"/>
        <v>604</v>
      </c>
      <c r="B1610" t="str">
        <f>"29"</f>
        <v>29</v>
      </c>
      <c r="C1610" t="s">
        <v>2169</v>
      </c>
      <c r="D1610" t="str">
        <f t="shared" si="104"/>
        <v>2</v>
      </c>
      <c r="E1610">
        <v>1641</v>
      </c>
      <c r="F1610">
        <v>1907</v>
      </c>
      <c r="G1610" t="s">
        <v>25</v>
      </c>
      <c r="H1610" t="s">
        <v>11</v>
      </c>
      <c r="I1610">
        <v>1</v>
      </c>
      <c r="J1610" t="s">
        <v>481</v>
      </c>
      <c r="K1610" t="s">
        <v>11</v>
      </c>
    </row>
    <row r="1611" spans="1:11" x14ac:dyDescent="0.25">
      <c r="A1611" t="str">
        <f t="shared" ref="A1611:A1630" si="106">"605"</f>
        <v>605</v>
      </c>
      <c r="B1611" t="str">
        <f>"1"</f>
        <v>1</v>
      </c>
      <c r="C1611" t="s">
        <v>2170</v>
      </c>
      <c r="D1611" t="str">
        <f t="shared" si="104"/>
        <v>2</v>
      </c>
      <c r="E1611">
        <v>2684</v>
      </c>
      <c r="F1611">
        <v>1904</v>
      </c>
      <c r="G1611" t="s">
        <v>119</v>
      </c>
      <c r="H1611" t="s">
        <v>11</v>
      </c>
      <c r="I1611">
        <v>2</v>
      </c>
      <c r="J1611" t="s">
        <v>2171</v>
      </c>
      <c r="K1611" t="s">
        <v>11</v>
      </c>
    </row>
    <row r="1612" spans="1:11" x14ac:dyDescent="0.25">
      <c r="A1612" t="str">
        <f t="shared" si="106"/>
        <v>605</v>
      </c>
      <c r="B1612" t="str">
        <f>"2"</f>
        <v>2</v>
      </c>
      <c r="C1612" t="s">
        <v>2153</v>
      </c>
      <c r="D1612" t="str">
        <f t="shared" si="104"/>
        <v>2</v>
      </c>
      <c r="E1612">
        <v>2424</v>
      </c>
      <c r="F1612">
        <v>1935</v>
      </c>
      <c r="G1612" t="s">
        <v>49</v>
      </c>
      <c r="H1612" t="s">
        <v>11</v>
      </c>
      <c r="I1612">
        <v>1</v>
      </c>
      <c r="J1612" t="s">
        <v>2171</v>
      </c>
      <c r="K1612" t="s">
        <v>11</v>
      </c>
    </row>
    <row r="1613" spans="1:11" x14ac:dyDescent="0.25">
      <c r="A1613" t="str">
        <f t="shared" si="106"/>
        <v>605</v>
      </c>
      <c r="B1613" t="str">
        <f>"3"</f>
        <v>3</v>
      </c>
      <c r="C1613" t="s">
        <v>2172</v>
      </c>
      <c r="D1613" t="str">
        <f t="shared" si="104"/>
        <v>2</v>
      </c>
      <c r="E1613">
        <v>3048</v>
      </c>
      <c r="F1613">
        <v>1925</v>
      </c>
      <c r="G1613" t="s">
        <v>49</v>
      </c>
      <c r="H1613" t="s">
        <v>11</v>
      </c>
      <c r="I1613">
        <v>1</v>
      </c>
      <c r="J1613" t="s">
        <v>2171</v>
      </c>
      <c r="K1613" t="s">
        <v>11</v>
      </c>
    </row>
    <row r="1614" spans="1:11" x14ac:dyDescent="0.25">
      <c r="A1614" t="str">
        <f t="shared" si="106"/>
        <v>605</v>
      </c>
      <c r="B1614" t="str">
        <f>"4"</f>
        <v>4</v>
      </c>
      <c r="C1614" t="s">
        <v>2173</v>
      </c>
      <c r="D1614" t="str">
        <f t="shared" si="104"/>
        <v>2</v>
      </c>
      <c r="E1614">
        <v>2674</v>
      </c>
      <c r="F1614">
        <v>1920</v>
      </c>
      <c r="G1614" t="s">
        <v>207</v>
      </c>
      <c r="H1614" t="s">
        <v>11</v>
      </c>
      <c r="I1614">
        <v>2</v>
      </c>
      <c r="J1614" t="s">
        <v>2171</v>
      </c>
      <c r="K1614" t="s">
        <v>11</v>
      </c>
    </row>
    <row r="1615" spans="1:11" x14ac:dyDescent="0.25">
      <c r="A1615" t="str">
        <f t="shared" si="106"/>
        <v>605</v>
      </c>
      <c r="B1615" t="str">
        <f>"5"</f>
        <v>5</v>
      </c>
      <c r="C1615" t="s">
        <v>2174</v>
      </c>
      <c r="D1615" t="str">
        <f t="shared" si="104"/>
        <v>2</v>
      </c>
      <c r="E1615">
        <v>2619</v>
      </c>
      <c r="F1615">
        <v>1915</v>
      </c>
      <c r="G1615" t="s">
        <v>2175</v>
      </c>
      <c r="H1615" t="s">
        <v>11</v>
      </c>
      <c r="I1615">
        <v>2</v>
      </c>
      <c r="J1615" t="s">
        <v>2171</v>
      </c>
      <c r="K1615" t="s">
        <v>11</v>
      </c>
    </row>
    <row r="1616" spans="1:11" x14ac:dyDescent="0.25">
      <c r="A1616" t="str">
        <f t="shared" si="106"/>
        <v>605</v>
      </c>
      <c r="B1616" t="str">
        <f>"6"</f>
        <v>6</v>
      </c>
      <c r="C1616" t="s">
        <v>2176</v>
      </c>
      <c r="D1616" t="str">
        <f t="shared" si="104"/>
        <v>2</v>
      </c>
      <c r="E1616">
        <v>1688</v>
      </c>
      <c r="F1616">
        <v>1875</v>
      </c>
      <c r="G1616" t="s">
        <v>25</v>
      </c>
      <c r="H1616" t="s">
        <v>11</v>
      </c>
      <c r="I1616">
        <v>1</v>
      </c>
      <c r="J1616" t="s">
        <v>2171</v>
      </c>
      <c r="K1616" t="s">
        <v>11</v>
      </c>
    </row>
    <row r="1617" spans="1:11" x14ac:dyDescent="0.25">
      <c r="A1617" t="str">
        <f t="shared" si="106"/>
        <v>605</v>
      </c>
      <c r="B1617" t="str">
        <f>"7"</f>
        <v>7</v>
      </c>
      <c r="C1617" t="s">
        <v>2177</v>
      </c>
      <c r="D1617" t="str">
        <f t="shared" si="104"/>
        <v>2</v>
      </c>
      <c r="E1617">
        <v>1882</v>
      </c>
      <c r="F1617">
        <v>1920</v>
      </c>
      <c r="G1617" t="s">
        <v>207</v>
      </c>
      <c r="H1617" t="s">
        <v>11</v>
      </c>
      <c r="I1617">
        <v>2</v>
      </c>
      <c r="J1617" t="s">
        <v>2171</v>
      </c>
      <c r="K1617" t="s">
        <v>11</v>
      </c>
    </row>
    <row r="1618" spans="1:11" x14ac:dyDescent="0.25">
      <c r="A1618" t="str">
        <f t="shared" si="106"/>
        <v>605</v>
      </c>
      <c r="B1618" t="str">
        <f>"8"</f>
        <v>8</v>
      </c>
      <c r="C1618" t="s">
        <v>2178</v>
      </c>
      <c r="D1618" t="str">
        <f t="shared" si="104"/>
        <v>2</v>
      </c>
      <c r="E1618">
        <v>1680</v>
      </c>
      <c r="F1618">
        <v>1905</v>
      </c>
      <c r="G1618" t="s">
        <v>119</v>
      </c>
      <c r="H1618" t="s">
        <v>11</v>
      </c>
      <c r="I1618">
        <v>2</v>
      </c>
      <c r="J1618" t="s">
        <v>2171</v>
      </c>
      <c r="K1618" t="s">
        <v>11</v>
      </c>
    </row>
    <row r="1619" spans="1:11" x14ac:dyDescent="0.25">
      <c r="A1619" t="str">
        <f t="shared" si="106"/>
        <v>605</v>
      </c>
      <c r="B1619" t="str">
        <f>"9"</f>
        <v>9</v>
      </c>
      <c r="C1619" t="s">
        <v>2179</v>
      </c>
      <c r="D1619" t="str">
        <f t="shared" si="104"/>
        <v>2</v>
      </c>
      <c r="E1619">
        <v>1562</v>
      </c>
      <c r="F1619">
        <v>1925</v>
      </c>
      <c r="G1619" t="s">
        <v>25</v>
      </c>
      <c r="H1619" t="s">
        <v>11</v>
      </c>
      <c r="I1619">
        <v>1</v>
      </c>
      <c r="J1619" t="s">
        <v>2171</v>
      </c>
      <c r="K1619" t="s">
        <v>11</v>
      </c>
    </row>
    <row r="1620" spans="1:11" x14ac:dyDescent="0.25">
      <c r="A1620" t="str">
        <f t="shared" si="106"/>
        <v>605</v>
      </c>
      <c r="B1620" t="str">
        <f>"10"</f>
        <v>10</v>
      </c>
      <c r="C1620" t="s">
        <v>2180</v>
      </c>
      <c r="D1620" t="str">
        <f t="shared" si="104"/>
        <v>2</v>
      </c>
      <c r="E1620">
        <v>1879</v>
      </c>
      <c r="F1620">
        <v>1928</v>
      </c>
      <c r="G1620" t="s">
        <v>49</v>
      </c>
      <c r="H1620" t="s">
        <v>11</v>
      </c>
      <c r="I1620">
        <v>1</v>
      </c>
      <c r="J1620" t="s">
        <v>2171</v>
      </c>
      <c r="K1620" t="s">
        <v>11</v>
      </c>
    </row>
    <row r="1621" spans="1:11" x14ac:dyDescent="0.25">
      <c r="A1621" t="str">
        <f t="shared" si="106"/>
        <v>605</v>
      </c>
      <c r="B1621" t="str">
        <f>"11"</f>
        <v>11</v>
      </c>
      <c r="C1621" t="s">
        <v>2181</v>
      </c>
      <c r="D1621" t="str">
        <f t="shared" si="104"/>
        <v>2</v>
      </c>
      <c r="E1621">
        <v>2000</v>
      </c>
      <c r="F1621">
        <v>1930</v>
      </c>
      <c r="G1621" t="s">
        <v>1776</v>
      </c>
      <c r="H1621" t="s">
        <v>11</v>
      </c>
      <c r="I1621">
        <v>2</v>
      </c>
      <c r="J1621" t="s">
        <v>2171</v>
      </c>
      <c r="K1621" t="s">
        <v>11</v>
      </c>
    </row>
    <row r="1622" spans="1:11" x14ac:dyDescent="0.25">
      <c r="A1622" t="str">
        <f t="shared" si="106"/>
        <v>605</v>
      </c>
      <c r="B1622" t="str">
        <f>"12"</f>
        <v>12</v>
      </c>
      <c r="C1622" t="s">
        <v>2182</v>
      </c>
      <c r="D1622" t="str">
        <f t="shared" si="104"/>
        <v>2</v>
      </c>
      <c r="E1622">
        <v>1994</v>
      </c>
      <c r="F1622">
        <v>1930</v>
      </c>
      <c r="G1622" t="s">
        <v>2183</v>
      </c>
      <c r="H1622" t="s">
        <v>11</v>
      </c>
      <c r="I1622">
        <v>2</v>
      </c>
      <c r="J1622" t="s">
        <v>2171</v>
      </c>
      <c r="K1622" t="s">
        <v>11</v>
      </c>
    </row>
    <row r="1623" spans="1:11" x14ac:dyDescent="0.25">
      <c r="A1623" t="str">
        <f t="shared" si="106"/>
        <v>605</v>
      </c>
      <c r="B1623" t="str">
        <f>"22"</f>
        <v>22</v>
      </c>
      <c r="C1623" t="s">
        <v>2200</v>
      </c>
      <c r="D1623" t="str">
        <f t="shared" si="104"/>
        <v>2</v>
      </c>
      <c r="E1623">
        <v>1698</v>
      </c>
      <c r="F1623">
        <v>1920</v>
      </c>
      <c r="G1623" t="s">
        <v>207</v>
      </c>
      <c r="H1623" t="s">
        <v>11</v>
      </c>
      <c r="I1623">
        <v>2</v>
      </c>
      <c r="J1623" t="s">
        <v>2171</v>
      </c>
      <c r="K1623" t="s">
        <v>11</v>
      </c>
    </row>
    <row r="1624" spans="1:11" x14ac:dyDescent="0.25">
      <c r="A1624" t="str">
        <f t="shared" si="106"/>
        <v>605</v>
      </c>
      <c r="B1624" t="str">
        <f>"23"</f>
        <v>23</v>
      </c>
      <c r="C1624" t="s">
        <v>2201</v>
      </c>
      <c r="D1624" t="str">
        <f t="shared" si="104"/>
        <v>2</v>
      </c>
      <c r="E1624">
        <v>2776</v>
      </c>
      <c r="F1624">
        <v>1905</v>
      </c>
      <c r="G1624" t="s">
        <v>321</v>
      </c>
      <c r="H1624" t="s">
        <v>11</v>
      </c>
      <c r="I1624">
        <v>2</v>
      </c>
      <c r="J1624" t="s">
        <v>2171</v>
      </c>
      <c r="K1624" t="s">
        <v>11</v>
      </c>
    </row>
    <row r="1625" spans="1:11" x14ac:dyDescent="0.25">
      <c r="A1625" t="str">
        <f t="shared" si="106"/>
        <v>605</v>
      </c>
      <c r="B1625" t="str">
        <f>"24"</f>
        <v>24</v>
      </c>
      <c r="C1625" t="s">
        <v>2202</v>
      </c>
      <c r="D1625" t="str">
        <f t="shared" si="104"/>
        <v>2</v>
      </c>
      <c r="E1625">
        <v>2020</v>
      </c>
      <c r="F1625">
        <v>1920</v>
      </c>
      <c r="G1625" t="s">
        <v>2203</v>
      </c>
      <c r="H1625" t="s">
        <v>11</v>
      </c>
      <c r="I1625">
        <v>2</v>
      </c>
      <c r="J1625" t="s">
        <v>2171</v>
      </c>
      <c r="K1625" t="s">
        <v>11</v>
      </c>
    </row>
    <row r="1626" spans="1:11" x14ac:dyDescent="0.25">
      <c r="A1626" t="str">
        <f t="shared" si="106"/>
        <v>605</v>
      </c>
      <c r="B1626" t="str">
        <f>"25"</f>
        <v>25</v>
      </c>
      <c r="C1626" t="s">
        <v>2204</v>
      </c>
      <c r="D1626" t="str">
        <f t="shared" si="104"/>
        <v>2</v>
      </c>
      <c r="E1626">
        <v>1834</v>
      </c>
      <c r="F1626">
        <v>1895</v>
      </c>
      <c r="G1626" t="s">
        <v>49</v>
      </c>
      <c r="H1626" t="s">
        <v>11</v>
      </c>
      <c r="I1626">
        <v>1</v>
      </c>
      <c r="J1626" t="s">
        <v>2171</v>
      </c>
      <c r="K1626" t="s">
        <v>11</v>
      </c>
    </row>
    <row r="1627" spans="1:11" x14ac:dyDescent="0.25">
      <c r="A1627" t="str">
        <f t="shared" si="106"/>
        <v>605</v>
      </c>
      <c r="B1627" t="str">
        <f>"26"</f>
        <v>26</v>
      </c>
      <c r="C1627" t="s">
        <v>2205</v>
      </c>
      <c r="D1627" t="str">
        <f t="shared" si="104"/>
        <v>2</v>
      </c>
      <c r="E1627">
        <v>1458</v>
      </c>
      <c r="F1627">
        <v>1890</v>
      </c>
      <c r="G1627" t="s">
        <v>312</v>
      </c>
      <c r="H1627" t="s">
        <v>11</v>
      </c>
      <c r="I1627">
        <v>2</v>
      </c>
      <c r="J1627" t="s">
        <v>2171</v>
      </c>
      <c r="K1627" t="s">
        <v>11</v>
      </c>
    </row>
    <row r="1628" spans="1:11" x14ac:dyDescent="0.25">
      <c r="A1628" t="str">
        <f t="shared" si="106"/>
        <v>605</v>
      </c>
      <c r="B1628" t="str">
        <f>"27"</f>
        <v>27</v>
      </c>
      <c r="C1628" t="s">
        <v>2206</v>
      </c>
      <c r="D1628" t="str">
        <f t="shared" si="104"/>
        <v>2</v>
      </c>
      <c r="E1628">
        <v>1940</v>
      </c>
      <c r="F1628">
        <v>1895</v>
      </c>
      <c r="G1628" t="s">
        <v>25</v>
      </c>
      <c r="H1628" t="s">
        <v>11</v>
      </c>
      <c r="I1628">
        <v>1</v>
      </c>
      <c r="J1628" t="s">
        <v>2171</v>
      </c>
      <c r="K1628" t="s">
        <v>11</v>
      </c>
    </row>
    <row r="1629" spans="1:11" x14ac:dyDescent="0.25">
      <c r="A1629" t="str">
        <f t="shared" si="106"/>
        <v>605</v>
      </c>
      <c r="B1629" t="str">
        <f>"28"</f>
        <v>28</v>
      </c>
      <c r="C1629" t="s">
        <v>2207</v>
      </c>
      <c r="D1629" t="str">
        <f t="shared" si="104"/>
        <v>2</v>
      </c>
      <c r="E1629">
        <v>1774</v>
      </c>
      <c r="F1629">
        <v>1900</v>
      </c>
      <c r="G1629" t="s">
        <v>25</v>
      </c>
      <c r="H1629" t="s">
        <v>11</v>
      </c>
      <c r="I1629">
        <v>1</v>
      </c>
      <c r="J1629" t="s">
        <v>2171</v>
      </c>
      <c r="K1629" t="s">
        <v>11</v>
      </c>
    </row>
    <row r="1630" spans="1:11" x14ac:dyDescent="0.25">
      <c r="A1630" t="str">
        <f t="shared" si="106"/>
        <v>605</v>
      </c>
      <c r="B1630" t="str">
        <f>"29"</f>
        <v>29</v>
      </c>
      <c r="C1630" t="s">
        <v>2208</v>
      </c>
      <c r="D1630" t="str">
        <f t="shared" si="104"/>
        <v>2</v>
      </c>
      <c r="E1630">
        <v>1458</v>
      </c>
      <c r="F1630">
        <v>1900</v>
      </c>
      <c r="G1630" t="s">
        <v>25</v>
      </c>
      <c r="H1630" t="s">
        <v>11</v>
      </c>
      <c r="I1630">
        <v>1</v>
      </c>
      <c r="J1630" t="s">
        <v>2171</v>
      </c>
      <c r="K1630" t="s">
        <v>11</v>
      </c>
    </row>
    <row r="1631" spans="1:11" x14ac:dyDescent="0.25">
      <c r="A1631" t="str">
        <f t="shared" ref="A1631:A1655" si="107">"606"</f>
        <v>606</v>
      </c>
      <c r="B1631" t="str">
        <f>"4"</f>
        <v>4</v>
      </c>
      <c r="C1631" t="s">
        <v>2211</v>
      </c>
      <c r="D1631" t="str">
        <f t="shared" ref="D1631:D1694" si="108">"2"</f>
        <v>2</v>
      </c>
      <c r="E1631">
        <v>2100</v>
      </c>
      <c r="F1631">
        <v>1932</v>
      </c>
      <c r="G1631" t="s">
        <v>2040</v>
      </c>
      <c r="H1631" t="s">
        <v>11</v>
      </c>
      <c r="I1631">
        <v>1</v>
      </c>
      <c r="J1631" t="s">
        <v>19</v>
      </c>
      <c r="K1631" t="s">
        <v>11</v>
      </c>
    </row>
    <row r="1632" spans="1:11" x14ac:dyDescent="0.25">
      <c r="A1632" t="str">
        <f t="shared" si="107"/>
        <v>606</v>
      </c>
      <c r="B1632" t="str">
        <f>"5"</f>
        <v>5</v>
      </c>
      <c r="C1632" t="s">
        <v>2212</v>
      </c>
      <c r="D1632" t="str">
        <f t="shared" si="108"/>
        <v>2</v>
      </c>
      <c r="E1632">
        <v>1747</v>
      </c>
      <c r="F1632">
        <v>1937</v>
      </c>
      <c r="G1632" t="s">
        <v>49</v>
      </c>
      <c r="H1632" t="s">
        <v>11</v>
      </c>
      <c r="I1632">
        <v>1</v>
      </c>
      <c r="J1632" t="s">
        <v>19</v>
      </c>
      <c r="K1632" t="s">
        <v>11</v>
      </c>
    </row>
    <row r="1633" spans="1:11" x14ac:dyDescent="0.25">
      <c r="A1633" t="str">
        <f t="shared" si="107"/>
        <v>606</v>
      </c>
      <c r="B1633" t="str">
        <f>"6"</f>
        <v>6</v>
      </c>
      <c r="C1633" t="s">
        <v>2213</v>
      </c>
      <c r="D1633" t="str">
        <f t="shared" si="108"/>
        <v>2</v>
      </c>
      <c r="E1633">
        <v>1976</v>
      </c>
      <c r="F1633">
        <v>1937</v>
      </c>
      <c r="G1633" t="s">
        <v>49</v>
      </c>
      <c r="H1633" t="s">
        <v>11</v>
      </c>
      <c r="I1633">
        <v>1</v>
      </c>
      <c r="J1633" t="s">
        <v>19</v>
      </c>
      <c r="K1633" t="s">
        <v>11</v>
      </c>
    </row>
    <row r="1634" spans="1:11" x14ac:dyDescent="0.25">
      <c r="A1634" t="str">
        <f t="shared" si="107"/>
        <v>606</v>
      </c>
      <c r="B1634" t="str">
        <f>"7"</f>
        <v>7</v>
      </c>
      <c r="C1634" t="s">
        <v>2214</v>
      </c>
      <c r="D1634" t="str">
        <f t="shared" si="108"/>
        <v>2</v>
      </c>
      <c r="E1634">
        <v>1678</v>
      </c>
      <c r="F1634">
        <v>1927</v>
      </c>
      <c r="G1634" t="s">
        <v>370</v>
      </c>
      <c r="H1634" t="s">
        <v>11</v>
      </c>
      <c r="I1634">
        <v>1</v>
      </c>
      <c r="J1634" t="s">
        <v>19</v>
      </c>
      <c r="K1634" t="s">
        <v>11</v>
      </c>
    </row>
    <row r="1635" spans="1:11" x14ac:dyDescent="0.25">
      <c r="A1635" t="str">
        <f t="shared" si="107"/>
        <v>606</v>
      </c>
      <c r="B1635" t="str">
        <f>"8"</f>
        <v>8</v>
      </c>
      <c r="C1635" t="s">
        <v>2215</v>
      </c>
      <c r="D1635" t="str">
        <f t="shared" si="108"/>
        <v>2</v>
      </c>
      <c r="E1635">
        <v>2282</v>
      </c>
      <c r="F1635">
        <v>1926</v>
      </c>
      <c r="G1635" t="s">
        <v>949</v>
      </c>
      <c r="H1635" t="s">
        <v>11</v>
      </c>
      <c r="I1635">
        <v>1</v>
      </c>
      <c r="J1635" t="s">
        <v>19</v>
      </c>
      <c r="K1635" t="s">
        <v>11</v>
      </c>
    </row>
    <row r="1636" spans="1:11" x14ac:dyDescent="0.25">
      <c r="A1636" t="str">
        <f t="shared" si="107"/>
        <v>606</v>
      </c>
      <c r="B1636" t="str">
        <f>"9"</f>
        <v>9</v>
      </c>
      <c r="C1636" t="s">
        <v>2216</v>
      </c>
      <c r="D1636" t="str">
        <f t="shared" si="108"/>
        <v>2</v>
      </c>
      <c r="E1636">
        <v>1252</v>
      </c>
      <c r="F1636">
        <v>1926</v>
      </c>
      <c r="G1636" t="s">
        <v>2217</v>
      </c>
      <c r="H1636" t="s">
        <v>11</v>
      </c>
      <c r="I1636">
        <v>1</v>
      </c>
      <c r="J1636" t="s">
        <v>19</v>
      </c>
      <c r="K1636" t="s">
        <v>11</v>
      </c>
    </row>
    <row r="1637" spans="1:11" x14ac:dyDescent="0.25">
      <c r="A1637" t="str">
        <f t="shared" si="107"/>
        <v>606</v>
      </c>
      <c r="B1637" t="str">
        <f>"10"</f>
        <v>10</v>
      </c>
      <c r="C1637" t="s">
        <v>2218</v>
      </c>
      <c r="D1637" t="str">
        <f t="shared" si="108"/>
        <v>2</v>
      </c>
      <c r="E1637">
        <v>1326</v>
      </c>
      <c r="F1637">
        <v>1926</v>
      </c>
      <c r="G1637" t="s">
        <v>2217</v>
      </c>
      <c r="H1637" t="s">
        <v>11</v>
      </c>
      <c r="I1637">
        <v>1</v>
      </c>
      <c r="J1637" t="s">
        <v>19</v>
      </c>
      <c r="K1637" t="s">
        <v>11</v>
      </c>
    </row>
    <row r="1638" spans="1:11" x14ac:dyDescent="0.25">
      <c r="A1638" t="str">
        <f t="shared" si="107"/>
        <v>606</v>
      </c>
      <c r="B1638" t="str">
        <f>"11"</f>
        <v>11</v>
      </c>
      <c r="C1638" t="s">
        <v>2219</v>
      </c>
      <c r="D1638" t="str">
        <f t="shared" si="108"/>
        <v>2</v>
      </c>
      <c r="E1638">
        <v>1660</v>
      </c>
      <c r="F1638">
        <v>1930</v>
      </c>
      <c r="G1638" t="s">
        <v>2217</v>
      </c>
      <c r="H1638" t="s">
        <v>11</v>
      </c>
      <c r="I1638">
        <v>1</v>
      </c>
      <c r="J1638" t="s">
        <v>19</v>
      </c>
      <c r="K1638" t="s">
        <v>11</v>
      </c>
    </row>
    <row r="1639" spans="1:11" x14ac:dyDescent="0.25">
      <c r="A1639" t="str">
        <f t="shared" si="107"/>
        <v>606</v>
      </c>
      <c r="B1639" t="str">
        <f>"12"</f>
        <v>12</v>
      </c>
      <c r="C1639" t="s">
        <v>2220</v>
      </c>
      <c r="D1639" t="str">
        <f t="shared" si="108"/>
        <v>2</v>
      </c>
      <c r="E1639">
        <v>1510</v>
      </c>
      <c r="F1639">
        <v>1926</v>
      </c>
      <c r="G1639" t="s">
        <v>949</v>
      </c>
      <c r="H1639" t="s">
        <v>11</v>
      </c>
      <c r="I1639">
        <v>1</v>
      </c>
      <c r="J1639" t="s">
        <v>19</v>
      </c>
      <c r="K1639" t="s">
        <v>11</v>
      </c>
    </row>
    <row r="1640" spans="1:11" x14ac:dyDescent="0.25">
      <c r="A1640" t="str">
        <f t="shared" si="107"/>
        <v>606</v>
      </c>
      <c r="B1640" t="str">
        <f>"13"</f>
        <v>13</v>
      </c>
      <c r="C1640" t="s">
        <v>2221</v>
      </c>
      <c r="D1640" t="str">
        <f t="shared" si="108"/>
        <v>2</v>
      </c>
      <c r="E1640">
        <v>1560</v>
      </c>
      <c r="F1640">
        <v>1935</v>
      </c>
      <c r="G1640" t="s">
        <v>949</v>
      </c>
      <c r="H1640" t="s">
        <v>11</v>
      </c>
      <c r="I1640">
        <v>1</v>
      </c>
      <c r="J1640" t="s">
        <v>19</v>
      </c>
      <c r="K1640" t="s">
        <v>11</v>
      </c>
    </row>
    <row r="1641" spans="1:11" x14ac:dyDescent="0.25">
      <c r="A1641" t="str">
        <f t="shared" si="107"/>
        <v>606</v>
      </c>
      <c r="B1641" t="str">
        <f>"14"</f>
        <v>14</v>
      </c>
      <c r="C1641" t="s">
        <v>2222</v>
      </c>
      <c r="D1641" t="str">
        <f t="shared" si="108"/>
        <v>2</v>
      </c>
      <c r="E1641">
        <v>1421</v>
      </c>
      <c r="F1641">
        <v>1960</v>
      </c>
      <c r="G1641" t="s">
        <v>27</v>
      </c>
      <c r="H1641" t="s">
        <v>11</v>
      </c>
      <c r="I1641">
        <v>1</v>
      </c>
      <c r="J1641" t="s">
        <v>19</v>
      </c>
      <c r="K1641" t="s">
        <v>11</v>
      </c>
    </row>
    <row r="1642" spans="1:11" x14ac:dyDescent="0.25">
      <c r="A1642" t="str">
        <f t="shared" si="107"/>
        <v>606</v>
      </c>
      <c r="B1642" t="str">
        <f>"15"</f>
        <v>15</v>
      </c>
      <c r="C1642" t="s">
        <v>2223</v>
      </c>
      <c r="D1642" t="str">
        <f t="shared" si="108"/>
        <v>2</v>
      </c>
      <c r="E1642">
        <v>2821</v>
      </c>
      <c r="F1642">
        <v>1914</v>
      </c>
      <c r="G1642" t="s">
        <v>510</v>
      </c>
      <c r="H1642" t="s">
        <v>11</v>
      </c>
      <c r="I1642">
        <v>1</v>
      </c>
      <c r="J1642" t="s">
        <v>19</v>
      </c>
      <c r="K1642" t="s">
        <v>11</v>
      </c>
    </row>
    <row r="1643" spans="1:11" x14ac:dyDescent="0.25">
      <c r="A1643" t="str">
        <f t="shared" si="107"/>
        <v>606</v>
      </c>
      <c r="B1643" t="str">
        <f>"16"</f>
        <v>16</v>
      </c>
      <c r="C1643" t="s">
        <v>2224</v>
      </c>
      <c r="D1643" t="str">
        <f t="shared" si="108"/>
        <v>2</v>
      </c>
      <c r="E1643">
        <v>2136</v>
      </c>
      <c r="F1643">
        <v>1912</v>
      </c>
      <c r="G1643" t="s">
        <v>1979</v>
      </c>
      <c r="H1643" t="s">
        <v>11</v>
      </c>
      <c r="I1643">
        <v>2</v>
      </c>
      <c r="J1643" t="s">
        <v>19</v>
      </c>
      <c r="K1643" t="s">
        <v>11</v>
      </c>
    </row>
    <row r="1644" spans="1:11" x14ac:dyDescent="0.25">
      <c r="A1644" t="str">
        <f t="shared" si="107"/>
        <v>606</v>
      </c>
      <c r="B1644" t="str">
        <f>"17"</f>
        <v>17</v>
      </c>
      <c r="C1644" t="s">
        <v>2225</v>
      </c>
      <c r="D1644" t="str">
        <f t="shared" si="108"/>
        <v>2</v>
      </c>
      <c r="E1644">
        <v>2497</v>
      </c>
      <c r="F1644">
        <v>1912</v>
      </c>
      <c r="G1644" t="s">
        <v>1979</v>
      </c>
      <c r="H1644" t="s">
        <v>11</v>
      </c>
      <c r="I1644">
        <v>2</v>
      </c>
      <c r="J1644" t="s">
        <v>19</v>
      </c>
      <c r="K1644" t="s">
        <v>11</v>
      </c>
    </row>
    <row r="1645" spans="1:11" x14ac:dyDescent="0.25">
      <c r="A1645" t="str">
        <f t="shared" si="107"/>
        <v>606</v>
      </c>
      <c r="B1645" t="str">
        <f>"18"</f>
        <v>18</v>
      </c>
      <c r="C1645" t="s">
        <v>2226</v>
      </c>
      <c r="D1645" t="str">
        <f t="shared" si="108"/>
        <v>2</v>
      </c>
      <c r="E1645">
        <v>2227</v>
      </c>
      <c r="F1645">
        <v>1912</v>
      </c>
      <c r="G1645" t="s">
        <v>1979</v>
      </c>
      <c r="H1645" t="s">
        <v>11</v>
      </c>
      <c r="I1645">
        <v>2</v>
      </c>
      <c r="J1645" t="s">
        <v>19</v>
      </c>
      <c r="K1645" t="s">
        <v>11</v>
      </c>
    </row>
    <row r="1646" spans="1:11" x14ac:dyDescent="0.25">
      <c r="A1646" t="str">
        <f t="shared" si="107"/>
        <v>606</v>
      </c>
      <c r="B1646" t="str">
        <f>"19"</f>
        <v>19</v>
      </c>
      <c r="C1646" t="s">
        <v>2227</v>
      </c>
      <c r="D1646" t="str">
        <f t="shared" si="108"/>
        <v>2</v>
      </c>
      <c r="E1646">
        <v>1470</v>
      </c>
      <c r="F1646">
        <v>1905</v>
      </c>
      <c r="G1646" t="s">
        <v>2040</v>
      </c>
      <c r="H1646" t="s">
        <v>11</v>
      </c>
      <c r="I1646">
        <v>1</v>
      </c>
      <c r="J1646" t="s">
        <v>19</v>
      </c>
      <c r="K1646" t="s">
        <v>11</v>
      </c>
    </row>
    <row r="1647" spans="1:11" x14ac:dyDescent="0.25">
      <c r="A1647" t="str">
        <f t="shared" si="107"/>
        <v>606</v>
      </c>
      <c r="B1647" t="str">
        <f>"20"</f>
        <v>20</v>
      </c>
      <c r="C1647" t="s">
        <v>2228</v>
      </c>
      <c r="D1647" t="str">
        <f t="shared" si="108"/>
        <v>2</v>
      </c>
      <c r="E1647">
        <v>1854</v>
      </c>
      <c r="F1647">
        <v>1900</v>
      </c>
      <c r="G1647" t="s">
        <v>694</v>
      </c>
      <c r="H1647" t="s">
        <v>11</v>
      </c>
      <c r="I1647">
        <v>2</v>
      </c>
      <c r="J1647" t="s">
        <v>19</v>
      </c>
      <c r="K1647" t="s">
        <v>11</v>
      </c>
    </row>
    <row r="1648" spans="1:11" x14ac:dyDescent="0.25">
      <c r="A1648" t="str">
        <f t="shared" si="107"/>
        <v>606</v>
      </c>
      <c r="B1648" t="str">
        <f>"22"</f>
        <v>22</v>
      </c>
      <c r="C1648" t="s">
        <v>2229</v>
      </c>
      <c r="D1648" t="str">
        <f t="shared" si="108"/>
        <v>2</v>
      </c>
      <c r="E1648">
        <v>1385</v>
      </c>
      <c r="F1648">
        <v>1900</v>
      </c>
      <c r="G1648" t="s">
        <v>2230</v>
      </c>
      <c r="H1648" t="s">
        <v>11</v>
      </c>
      <c r="I1648">
        <v>1</v>
      </c>
      <c r="J1648" t="s">
        <v>19</v>
      </c>
      <c r="K1648" t="s">
        <v>11</v>
      </c>
    </row>
    <row r="1649" spans="1:11" x14ac:dyDescent="0.25">
      <c r="A1649" t="str">
        <f t="shared" si="107"/>
        <v>606</v>
      </c>
      <c r="B1649" t="str">
        <f>"23"</f>
        <v>23</v>
      </c>
      <c r="C1649" t="s">
        <v>2231</v>
      </c>
      <c r="D1649" t="str">
        <f t="shared" si="108"/>
        <v>2</v>
      </c>
      <c r="E1649">
        <v>1387</v>
      </c>
      <c r="F1649">
        <v>1902</v>
      </c>
      <c r="G1649" t="s">
        <v>510</v>
      </c>
      <c r="H1649" t="s">
        <v>11</v>
      </c>
      <c r="I1649">
        <v>1</v>
      </c>
      <c r="J1649" t="s">
        <v>19</v>
      </c>
      <c r="K1649" t="s">
        <v>11</v>
      </c>
    </row>
    <row r="1650" spans="1:11" x14ac:dyDescent="0.25">
      <c r="A1650" t="str">
        <f t="shared" si="107"/>
        <v>606</v>
      </c>
      <c r="B1650" t="str">
        <f>"24"</f>
        <v>24</v>
      </c>
      <c r="C1650" t="s">
        <v>2232</v>
      </c>
      <c r="D1650" t="str">
        <f t="shared" si="108"/>
        <v>2</v>
      </c>
      <c r="E1650">
        <v>1596</v>
      </c>
      <c r="F1650">
        <v>1900</v>
      </c>
      <c r="G1650" t="s">
        <v>510</v>
      </c>
      <c r="H1650" t="s">
        <v>11</v>
      </c>
      <c r="I1650">
        <v>1</v>
      </c>
      <c r="J1650" t="s">
        <v>19</v>
      </c>
      <c r="K1650" t="s">
        <v>11</v>
      </c>
    </row>
    <row r="1651" spans="1:11" x14ac:dyDescent="0.25">
      <c r="A1651" t="str">
        <f t="shared" si="107"/>
        <v>606</v>
      </c>
      <c r="B1651" t="str">
        <f>"25"</f>
        <v>25</v>
      </c>
      <c r="C1651" t="s">
        <v>2233</v>
      </c>
      <c r="D1651" t="str">
        <f t="shared" si="108"/>
        <v>2</v>
      </c>
      <c r="E1651">
        <v>1312</v>
      </c>
      <c r="F1651">
        <v>1900</v>
      </c>
      <c r="G1651" t="s">
        <v>127</v>
      </c>
      <c r="H1651" t="s">
        <v>11</v>
      </c>
      <c r="I1651">
        <v>1</v>
      </c>
      <c r="J1651" t="s">
        <v>19</v>
      </c>
      <c r="K1651" t="s">
        <v>11</v>
      </c>
    </row>
    <row r="1652" spans="1:11" x14ac:dyDescent="0.25">
      <c r="A1652" t="str">
        <f t="shared" si="107"/>
        <v>606</v>
      </c>
      <c r="B1652" t="str">
        <f>"28"</f>
        <v>28</v>
      </c>
      <c r="C1652" t="s">
        <v>2238</v>
      </c>
      <c r="D1652" t="str">
        <f t="shared" si="108"/>
        <v>2</v>
      </c>
      <c r="E1652">
        <v>1893</v>
      </c>
      <c r="F1652">
        <v>1929</v>
      </c>
      <c r="G1652" t="s">
        <v>896</v>
      </c>
      <c r="H1652" t="s">
        <v>11</v>
      </c>
      <c r="I1652">
        <v>2</v>
      </c>
      <c r="J1652" t="s">
        <v>438</v>
      </c>
      <c r="K1652" t="s">
        <v>11</v>
      </c>
    </row>
    <row r="1653" spans="1:11" x14ac:dyDescent="0.25">
      <c r="A1653" t="str">
        <f t="shared" si="107"/>
        <v>606</v>
      </c>
      <c r="B1653" t="str">
        <f>"30"</f>
        <v>30</v>
      </c>
      <c r="C1653" t="s">
        <v>2240</v>
      </c>
      <c r="D1653" t="str">
        <f t="shared" si="108"/>
        <v>2</v>
      </c>
      <c r="E1653">
        <v>1480</v>
      </c>
      <c r="F1653">
        <v>1910</v>
      </c>
      <c r="G1653" t="s">
        <v>694</v>
      </c>
      <c r="H1653" t="s">
        <v>11</v>
      </c>
      <c r="I1653">
        <v>1</v>
      </c>
      <c r="J1653" t="s">
        <v>438</v>
      </c>
      <c r="K1653" t="s">
        <v>11</v>
      </c>
    </row>
    <row r="1654" spans="1:11" x14ac:dyDescent="0.25">
      <c r="A1654" t="str">
        <f t="shared" si="107"/>
        <v>606</v>
      </c>
      <c r="B1654" t="str">
        <f>"31"</f>
        <v>31</v>
      </c>
      <c r="C1654" t="s">
        <v>2241</v>
      </c>
      <c r="D1654" t="str">
        <f t="shared" si="108"/>
        <v>2</v>
      </c>
      <c r="E1654">
        <v>3480</v>
      </c>
      <c r="F1654">
        <v>1909</v>
      </c>
      <c r="G1654" t="s">
        <v>2242</v>
      </c>
      <c r="H1654" t="s">
        <v>11</v>
      </c>
      <c r="I1654">
        <v>3</v>
      </c>
      <c r="J1654" t="s">
        <v>438</v>
      </c>
      <c r="K1654" t="s">
        <v>11</v>
      </c>
    </row>
    <row r="1655" spans="1:11" x14ac:dyDescent="0.25">
      <c r="A1655" t="str">
        <f t="shared" si="107"/>
        <v>606</v>
      </c>
      <c r="B1655" t="str">
        <f>"38"</f>
        <v>38</v>
      </c>
      <c r="C1655" t="s">
        <v>2247</v>
      </c>
      <c r="D1655" t="str">
        <f t="shared" si="108"/>
        <v>2</v>
      </c>
      <c r="E1655">
        <v>2172</v>
      </c>
      <c r="F1655">
        <v>1909</v>
      </c>
      <c r="G1655" t="s">
        <v>370</v>
      </c>
      <c r="H1655" t="s">
        <v>11</v>
      </c>
      <c r="I1655">
        <v>2</v>
      </c>
      <c r="J1655" t="s">
        <v>438</v>
      </c>
      <c r="K1655" t="s">
        <v>11</v>
      </c>
    </row>
    <row r="1656" spans="1:11" x14ac:dyDescent="0.25">
      <c r="A1656" t="str">
        <f t="shared" ref="A1656:A1666" si="109">"607"</f>
        <v>607</v>
      </c>
      <c r="B1656" t="str">
        <f>"3"</f>
        <v>3</v>
      </c>
      <c r="C1656" t="s">
        <v>2253</v>
      </c>
      <c r="D1656" t="str">
        <f t="shared" si="108"/>
        <v>2</v>
      </c>
      <c r="E1656">
        <v>1154</v>
      </c>
      <c r="F1656">
        <v>1920</v>
      </c>
      <c r="G1656" t="s">
        <v>25</v>
      </c>
      <c r="H1656" t="s">
        <v>11</v>
      </c>
      <c r="I1656">
        <v>1</v>
      </c>
      <c r="J1656" t="s">
        <v>481</v>
      </c>
      <c r="K1656" t="s">
        <v>11</v>
      </c>
    </row>
    <row r="1657" spans="1:11" x14ac:dyDescent="0.25">
      <c r="A1657" t="str">
        <f t="shared" si="109"/>
        <v>607</v>
      </c>
      <c r="B1657" t="str">
        <f>"4"</f>
        <v>4</v>
      </c>
      <c r="C1657" t="s">
        <v>2254</v>
      </c>
      <c r="D1657" t="str">
        <f t="shared" si="108"/>
        <v>2</v>
      </c>
      <c r="E1657">
        <v>1631</v>
      </c>
      <c r="F1657">
        <v>1920</v>
      </c>
      <c r="G1657" t="s">
        <v>49</v>
      </c>
      <c r="H1657" t="s">
        <v>11</v>
      </c>
      <c r="I1657">
        <v>2</v>
      </c>
      <c r="J1657" t="s">
        <v>481</v>
      </c>
      <c r="K1657" t="s">
        <v>11</v>
      </c>
    </row>
    <row r="1658" spans="1:11" x14ac:dyDescent="0.25">
      <c r="A1658" t="str">
        <f t="shared" si="109"/>
        <v>607</v>
      </c>
      <c r="B1658" t="str">
        <f>"5"</f>
        <v>5</v>
      </c>
      <c r="C1658" t="s">
        <v>2255</v>
      </c>
      <c r="D1658" t="str">
        <f t="shared" si="108"/>
        <v>2</v>
      </c>
      <c r="E1658">
        <v>2128</v>
      </c>
      <c r="F1658">
        <v>1912</v>
      </c>
      <c r="G1658" t="s">
        <v>119</v>
      </c>
      <c r="H1658" t="s">
        <v>11</v>
      </c>
      <c r="I1658">
        <v>2</v>
      </c>
      <c r="J1658" t="s">
        <v>481</v>
      </c>
      <c r="K1658" t="s">
        <v>11</v>
      </c>
    </row>
    <row r="1659" spans="1:11" x14ac:dyDescent="0.25">
      <c r="A1659" t="str">
        <f t="shared" si="109"/>
        <v>607</v>
      </c>
      <c r="B1659" t="str">
        <f>"6"</f>
        <v>6</v>
      </c>
      <c r="C1659" t="s">
        <v>2256</v>
      </c>
      <c r="D1659" t="str">
        <f t="shared" si="108"/>
        <v>2</v>
      </c>
      <c r="E1659">
        <v>1700</v>
      </c>
      <c r="F1659">
        <v>1920</v>
      </c>
      <c r="G1659" t="s">
        <v>49</v>
      </c>
      <c r="H1659" t="s">
        <v>11</v>
      </c>
      <c r="I1659">
        <v>2</v>
      </c>
      <c r="J1659" t="s">
        <v>481</v>
      </c>
      <c r="K1659" t="s">
        <v>11</v>
      </c>
    </row>
    <row r="1660" spans="1:11" x14ac:dyDescent="0.25">
      <c r="A1660" t="str">
        <f t="shared" si="109"/>
        <v>607</v>
      </c>
      <c r="B1660" t="str">
        <f>"7"</f>
        <v>7</v>
      </c>
      <c r="C1660" t="s">
        <v>2257</v>
      </c>
      <c r="D1660" t="str">
        <f t="shared" si="108"/>
        <v>2</v>
      </c>
      <c r="E1660">
        <v>1261</v>
      </c>
      <c r="F1660">
        <v>1922</v>
      </c>
      <c r="G1660" t="s">
        <v>49</v>
      </c>
      <c r="H1660" t="s">
        <v>11</v>
      </c>
      <c r="I1660">
        <v>1</v>
      </c>
      <c r="J1660" t="s">
        <v>481</v>
      </c>
      <c r="K1660" t="s">
        <v>11</v>
      </c>
    </row>
    <row r="1661" spans="1:11" x14ac:dyDescent="0.25">
      <c r="A1661" t="str">
        <f t="shared" si="109"/>
        <v>607</v>
      </c>
      <c r="B1661" t="str">
        <f>"8"</f>
        <v>8</v>
      </c>
      <c r="C1661" t="s">
        <v>2258</v>
      </c>
      <c r="D1661" t="str">
        <f t="shared" si="108"/>
        <v>2</v>
      </c>
      <c r="E1661">
        <v>1150</v>
      </c>
      <c r="F1661">
        <v>1913</v>
      </c>
      <c r="G1661" t="s">
        <v>25</v>
      </c>
      <c r="H1661" t="s">
        <v>11</v>
      </c>
      <c r="I1661">
        <v>1</v>
      </c>
      <c r="J1661" t="s">
        <v>481</v>
      </c>
      <c r="K1661" t="s">
        <v>11</v>
      </c>
    </row>
    <row r="1662" spans="1:11" x14ac:dyDescent="0.25">
      <c r="A1662" t="str">
        <f t="shared" si="109"/>
        <v>607</v>
      </c>
      <c r="B1662" t="str">
        <f>"9"</f>
        <v>9</v>
      </c>
      <c r="C1662" t="s">
        <v>2259</v>
      </c>
      <c r="D1662" t="str">
        <f t="shared" si="108"/>
        <v>2</v>
      </c>
      <c r="E1662">
        <v>2700</v>
      </c>
      <c r="F1662">
        <v>1910</v>
      </c>
      <c r="G1662" t="s">
        <v>2260</v>
      </c>
      <c r="H1662" t="s">
        <v>11</v>
      </c>
      <c r="I1662">
        <v>2</v>
      </c>
      <c r="J1662" t="s">
        <v>481</v>
      </c>
      <c r="K1662" t="s">
        <v>11</v>
      </c>
    </row>
    <row r="1663" spans="1:11" x14ac:dyDescent="0.25">
      <c r="A1663" t="str">
        <f t="shared" si="109"/>
        <v>607</v>
      </c>
      <c r="B1663" t="str">
        <f>"10"</f>
        <v>10</v>
      </c>
      <c r="C1663" t="s">
        <v>2261</v>
      </c>
      <c r="D1663" t="str">
        <f t="shared" si="108"/>
        <v>2</v>
      </c>
      <c r="E1663">
        <v>1463</v>
      </c>
      <c r="F1663">
        <v>1896</v>
      </c>
      <c r="G1663" t="s">
        <v>49</v>
      </c>
      <c r="H1663" t="s">
        <v>11</v>
      </c>
      <c r="I1663">
        <v>1</v>
      </c>
      <c r="J1663" t="s">
        <v>481</v>
      </c>
      <c r="K1663" t="s">
        <v>11</v>
      </c>
    </row>
    <row r="1664" spans="1:11" x14ac:dyDescent="0.25">
      <c r="A1664" t="str">
        <f t="shared" si="109"/>
        <v>607</v>
      </c>
      <c r="B1664" t="str">
        <f>"11"</f>
        <v>11</v>
      </c>
      <c r="C1664" t="s">
        <v>2262</v>
      </c>
      <c r="D1664" t="str">
        <f t="shared" si="108"/>
        <v>2</v>
      </c>
      <c r="E1664">
        <v>1467</v>
      </c>
      <c r="F1664">
        <v>1907</v>
      </c>
      <c r="G1664" t="s">
        <v>49</v>
      </c>
      <c r="H1664" t="s">
        <v>11</v>
      </c>
      <c r="I1664">
        <v>1</v>
      </c>
      <c r="J1664" t="s">
        <v>481</v>
      </c>
      <c r="K1664" t="s">
        <v>11</v>
      </c>
    </row>
    <row r="1665" spans="1:11" x14ac:dyDescent="0.25">
      <c r="A1665" t="str">
        <f t="shared" si="109"/>
        <v>607</v>
      </c>
      <c r="B1665" t="str">
        <f>"12"</f>
        <v>12</v>
      </c>
      <c r="C1665" t="s">
        <v>2263</v>
      </c>
      <c r="D1665" t="str">
        <f t="shared" si="108"/>
        <v>2</v>
      </c>
      <c r="E1665">
        <v>3740</v>
      </c>
      <c r="F1665">
        <v>1955</v>
      </c>
      <c r="G1665" t="s">
        <v>2264</v>
      </c>
      <c r="H1665" t="s">
        <v>11</v>
      </c>
      <c r="I1665">
        <v>4</v>
      </c>
      <c r="J1665" t="s">
        <v>481</v>
      </c>
      <c r="K1665" t="s">
        <v>11</v>
      </c>
    </row>
    <row r="1666" spans="1:11" x14ac:dyDescent="0.25">
      <c r="A1666" t="str">
        <f t="shared" si="109"/>
        <v>607</v>
      </c>
      <c r="B1666" t="str">
        <f>"13"</f>
        <v>13</v>
      </c>
      <c r="C1666" t="s">
        <v>2265</v>
      </c>
      <c r="D1666" t="str">
        <f t="shared" si="108"/>
        <v>2</v>
      </c>
      <c r="E1666">
        <v>3854</v>
      </c>
      <c r="F1666">
        <v>1955</v>
      </c>
      <c r="G1666" t="s">
        <v>2264</v>
      </c>
      <c r="H1666" t="s">
        <v>11</v>
      </c>
      <c r="I1666">
        <v>4</v>
      </c>
      <c r="J1666" t="s">
        <v>481</v>
      </c>
      <c r="K1666" t="s">
        <v>11</v>
      </c>
    </row>
    <row r="1667" spans="1:11" x14ac:dyDescent="0.25">
      <c r="A1667" t="str">
        <f t="shared" ref="A1667:A1676" si="110">"608"</f>
        <v>608</v>
      </c>
      <c r="B1667" t="str">
        <f>"2"</f>
        <v>2</v>
      </c>
      <c r="C1667" t="s">
        <v>2269</v>
      </c>
      <c r="D1667" t="str">
        <f t="shared" si="108"/>
        <v>2</v>
      </c>
      <c r="E1667">
        <v>775</v>
      </c>
      <c r="F1667">
        <v>1915</v>
      </c>
      <c r="G1667" t="s">
        <v>31</v>
      </c>
      <c r="H1667" t="s">
        <v>11</v>
      </c>
      <c r="I1667">
        <v>1</v>
      </c>
      <c r="J1667" t="s">
        <v>2171</v>
      </c>
      <c r="K1667" t="s">
        <v>11</v>
      </c>
    </row>
    <row r="1668" spans="1:11" x14ac:dyDescent="0.25">
      <c r="A1668" t="str">
        <f t="shared" si="110"/>
        <v>608</v>
      </c>
      <c r="B1668" t="str">
        <f>"3"</f>
        <v>3</v>
      </c>
      <c r="C1668" t="s">
        <v>2270</v>
      </c>
      <c r="D1668" t="str">
        <f t="shared" si="108"/>
        <v>2</v>
      </c>
      <c r="E1668">
        <v>1521</v>
      </c>
      <c r="F1668">
        <v>1920</v>
      </c>
      <c r="G1668" t="s">
        <v>433</v>
      </c>
      <c r="H1668" t="s">
        <v>11</v>
      </c>
      <c r="I1668">
        <v>2</v>
      </c>
      <c r="J1668" t="s">
        <v>2171</v>
      </c>
      <c r="K1668" t="s">
        <v>11</v>
      </c>
    </row>
    <row r="1669" spans="1:11" x14ac:dyDescent="0.25">
      <c r="A1669" t="str">
        <f t="shared" si="110"/>
        <v>608</v>
      </c>
      <c r="B1669" t="str">
        <f>"4"</f>
        <v>4</v>
      </c>
      <c r="C1669" t="s">
        <v>2271</v>
      </c>
      <c r="D1669" t="str">
        <f t="shared" si="108"/>
        <v>2</v>
      </c>
      <c r="E1669">
        <v>1258</v>
      </c>
      <c r="F1669">
        <v>1928</v>
      </c>
      <c r="G1669" t="s">
        <v>25</v>
      </c>
      <c r="H1669" t="s">
        <v>11</v>
      </c>
      <c r="I1669">
        <v>2</v>
      </c>
      <c r="J1669" t="s">
        <v>2171</v>
      </c>
      <c r="K1669" t="s">
        <v>11</v>
      </c>
    </row>
    <row r="1670" spans="1:11" x14ac:dyDescent="0.25">
      <c r="A1670" t="str">
        <f t="shared" si="110"/>
        <v>608</v>
      </c>
      <c r="B1670" t="str">
        <f>"5"</f>
        <v>5</v>
      </c>
      <c r="C1670" t="s">
        <v>2272</v>
      </c>
      <c r="D1670" t="str">
        <f t="shared" si="108"/>
        <v>2</v>
      </c>
      <c r="E1670">
        <v>1158</v>
      </c>
      <c r="F1670">
        <v>1910</v>
      </c>
      <c r="G1670" t="s">
        <v>25</v>
      </c>
      <c r="H1670" t="s">
        <v>11</v>
      </c>
      <c r="I1670">
        <v>1</v>
      </c>
      <c r="J1670" t="s">
        <v>2171</v>
      </c>
      <c r="K1670" t="s">
        <v>11</v>
      </c>
    </row>
    <row r="1671" spans="1:11" x14ac:dyDescent="0.25">
      <c r="A1671" t="str">
        <f t="shared" si="110"/>
        <v>608</v>
      </c>
      <c r="B1671" t="str">
        <f>"6"</f>
        <v>6</v>
      </c>
      <c r="C1671" t="s">
        <v>2273</v>
      </c>
      <c r="D1671" t="str">
        <f t="shared" si="108"/>
        <v>2</v>
      </c>
      <c r="E1671">
        <v>1794</v>
      </c>
      <c r="F1671">
        <v>1930</v>
      </c>
      <c r="G1671" t="s">
        <v>2165</v>
      </c>
      <c r="H1671" t="s">
        <v>11</v>
      </c>
      <c r="I1671">
        <v>2</v>
      </c>
      <c r="J1671" t="s">
        <v>2171</v>
      </c>
      <c r="K1671" t="s">
        <v>11</v>
      </c>
    </row>
    <row r="1672" spans="1:11" x14ac:dyDescent="0.25">
      <c r="A1672" t="str">
        <f t="shared" si="110"/>
        <v>608</v>
      </c>
      <c r="B1672" t="str">
        <f>"7"</f>
        <v>7</v>
      </c>
      <c r="C1672" t="s">
        <v>2274</v>
      </c>
      <c r="D1672" t="str">
        <f t="shared" si="108"/>
        <v>2</v>
      </c>
      <c r="E1672">
        <v>1467</v>
      </c>
      <c r="F1672">
        <v>1915</v>
      </c>
      <c r="G1672" t="s">
        <v>25</v>
      </c>
      <c r="H1672" t="s">
        <v>11</v>
      </c>
      <c r="I1672">
        <v>1</v>
      </c>
      <c r="J1672" t="s">
        <v>2171</v>
      </c>
      <c r="K1672" t="s">
        <v>11</v>
      </c>
    </row>
    <row r="1673" spans="1:11" x14ac:dyDescent="0.25">
      <c r="A1673" t="str">
        <f t="shared" si="110"/>
        <v>608</v>
      </c>
      <c r="B1673" t="str">
        <f>"8"</f>
        <v>8</v>
      </c>
      <c r="C1673" t="s">
        <v>2275</v>
      </c>
      <c r="D1673" t="str">
        <f t="shared" si="108"/>
        <v>2</v>
      </c>
      <c r="E1673">
        <v>2107</v>
      </c>
      <c r="F1673">
        <v>1870</v>
      </c>
      <c r="G1673" t="s">
        <v>312</v>
      </c>
      <c r="H1673" t="s">
        <v>11</v>
      </c>
      <c r="I1673">
        <v>2</v>
      </c>
      <c r="J1673" t="s">
        <v>2171</v>
      </c>
      <c r="K1673" t="s">
        <v>11</v>
      </c>
    </row>
    <row r="1674" spans="1:11" x14ac:dyDescent="0.25">
      <c r="A1674" t="str">
        <f t="shared" si="110"/>
        <v>608</v>
      </c>
      <c r="B1674" t="str">
        <f>"10"</f>
        <v>10</v>
      </c>
      <c r="C1674" t="s">
        <v>2276</v>
      </c>
      <c r="D1674" t="str">
        <f t="shared" si="108"/>
        <v>2</v>
      </c>
      <c r="E1674">
        <v>2278</v>
      </c>
      <c r="F1674">
        <v>1910</v>
      </c>
      <c r="G1674" t="s">
        <v>207</v>
      </c>
      <c r="H1674">
        <v>9</v>
      </c>
      <c r="I1674">
        <v>2</v>
      </c>
      <c r="J1674" t="s">
        <v>2171</v>
      </c>
      <c r="K1674" t="s">
        <v>11</v>
      </c>
    </row>
    <row r="1675" spans="1:11" x14ac:dyDescent="0.25">
      <c r="A1675" t="str">
        <f t="shared" si="110"/>
        <v>608</v>
      </c>
      <c r="B1675" t="str">
        <f>"11"</f>
        <v>11</v>
      </c>
      <c r="C1675" t="s">
        <v>2277</v>
      </c>
      <c r="D1675" t="str">
        <f t="shared" si="108"/>
        <v>2</v>
      </c>
      <c r="E1675">
        <v>1369</v>
      </c>
      <c r="F1675">
        <v>1920</v>
      </c>
      <c r="G1675" t="s">
        <v>2278</v>
      </c>
      <c r="H1675" t="s">
        <v>11</v>
      </c>
      <c r="I1675">
        <v>1</v>
      </c>
      <c r="J1675" t="s">
        <v>2171</v>
      </c>
      <c r="K1675" t="s">
        <v>11</v>
      </c>
    </row>
    <row r="1676" spans="1:11" x14ac:dyDescent="0.25">
      <c r="A1676" t="str">
        <f t="shared" si="110"/>
        <v>608</v>
      </c>
      <c r="B1676" t="str">
        <f>"12"</f>
        <v>12</v>
      </c>
      <c r="C1676" t="s">
        <v>2279</v>
      </c>
      <c r="D1676" t="str">
        <f t="shared" si="108"/>
        <v>2</v>
      </c>
      <c r="E1676">
        <v>1164</v>
      </c>
      <c r="F1676">
        <v>1910</v>
      </c>
      <c r="G1676" t="s">
        <v>25</v>
      </c>
      <c r="H1676" t="s">
        <v>11</v>
      </c>
      <c r="I1676">
        <v>1</v>
      </c>
      <c r="J1676" t="s">
        <v>2171</v>
      </c>
      <c r="K1676" t="s">
        <v>11</v>
      </c>
    </row>
    <row r="1677" spans="1:11" x14ac:dyDescent="0.25">
      <c r="A1677" t="str">
        <f t="shared" ref="A1677:A1706" si="111">"701"</f>
        <v>701</v>
      </c>
      <c r="B1677" t="str">
        <f>"1"</f>
        <v>1</v>
      </c>
      <c r="C1677" t="s">
        <v>2324</v>
      </c>
      <c r="D1677" t="str">
        <f t="shared" si="108"/>
        <v>2</v>
      </c>
      <c r="E1677">
        <v>3246</v>
      </c>
      <c r="F1677">
        <v>1928</v>
      </c>
      <c r="G1677" t="s">
        <v>157</v>
      </c>
      <c r="H1677" t="s">
        <v>11</v>
      </c>
      <c r="I1677">
        <v>1</v>
      </c>
      <c r="J1677" t="s">
        <v>19</v>
      </c>
      <c r="K1677" t="s">
        <v>11</v>
      </c>
    </row>
    <row r="1678" spans="1:11" x14ac:dyDescent="0.25">
      <c r="A1678" t="str">
        <f t="shared" si="111"/>
        <v>701</v>
      </c>
      <c r="B1678" t="str">
        <f>"2"</f>
        <v>2</v>
      </c>
      <c r="C1678" t="s">
        <v>2325</v>
      </c>
      <c r="D1678" t="str">
        <f t="shared" si="108"/>
        <v>2</v>
      </c>
      <c r="E1678">
        <v>1972</v>
      </c>
      <c r="F1678">
        <v>1928</v>
      </c>
      <c r="G1678" t="s">
        <v>49</v>
      </c>
      <c r="H1678" t="s">
        <v>11</v>
      </c>
      <c r="I1678">
        <v>1</v>
      </c>
      <c r="J1678" t="s">
        <v>19</v>
      </c>
      <c r="K1678" t="s">
        <v>11</v>
      </c>
    </row>
    <row r="1679" spans="1:11" x14ac:dyDescent="0.25">
      <c r="A1679" t="str">
        <f t="shared" si="111"/>
        <v>701</v>
      </c>
      <c r="B1679" t="str">
        <f>"3"</f>
        <v>3</v>
      </c>
      <c r="C1679" t="s">
        <v>2326</v>
      </c>
      <c r="D1679" t="str">
        <f t="shared" si="108"/>
        <v>2</v>
      </c>
      <c r="E1679">
        <v>1781</v>
      </c>
      <c r="F1679">
        <v>1955</v>
      </c>
      <c r="G1679" t="s">
        <v>192</v>
      </c>
      <c r="H1679" t="s">
        <v>11</v>
      </c>
      <c r="I1679">
        <v>1</v>
      </c>
      <c r="J1679" t="s">
        <v>19</v>
      </c>
      <c r="K1679" t="s">
        <v>11</v>
      </c>
    </row>
    <row r="1680" spans="1:11" x14ac:dyDescent="0.25">
      <c r="A1680" t="str">
        <f t="shared" si="111"/>
        <v>701</v>
      </c>
      <c r="B1680" t="str">
        <f>"4"</f>
        <v>4</v>
      </c>
      <c r="C1680" t="s">
        <v>2327</v>
      </c>
      <c r="D1680" t="str">
        <f t="shared" si="108"/>
        <v>2</v>
      </c>
      <c r="E1680">
        <v>2160</v>
      </c>
      <c r="F1680">
        <v>1954</v>
      </c>
      <c r="G1680" t="s">
        <v>161</v>
      </c>
      <c r="H1680" t="s">
        <v>11</v>
      </c>
      <c r="I1680">
        <v>1</v>
      </c>
      <c r="J1680" t="s">
        <v>19</v>
      </c>
      <c r="K1680" t="s">
        <v>11</v>
      </c>
    </row>
    <row r="1681" spans="1:11" x14ac:dyDescent="0.25">
      <c r="A1681" t="str">
        <f t="shared" si="111"/>
        <v>701</v>
      </c>
      <c r="B1681" t="str">
        <f>"5"</f>
        <v>5</v>
      </c>
      <c r="C1681" t="s">
        <v>2328</v>
      </c>
      <c r="D1681" t="str">
        <f t="shared" si="108"/>
        <v>2</v>
      </c>
      <c r="E1681">
        <v>1935</v>
      </c>
      <c r="F1681">
        <v>1942</v>
      </c>
      <c r="G1681" t="s">
        <v>49</v>
      </c>
      <c r="H1681" t="s">
        <v>11</v>
      </c>
      <c r="I1681">
        <v>1</v>
      </c>
      <c r="J1681" t="s">
        <v>19</v>
      </c>
      <c r="K1681" t="s">
        <v>11</v>
      </c>
    </row>
    <row r="1682" spans="1:11" x14ac:dyDescent="0.25">
      <c r="A1682" t="str">
        <f t="shared" si="111"/>
        <v>701</v>
      </c>
      <c r="B1682" t="str">
        <f>"6"</f>
        <v>6</v>
      </c>
      <c r="C1682" t="s">
        <v>2329</v>
      </c>
      <c r="D1682" t="str">
        <f t="shared" si="108"/>
        <v>2</v>
      </c>
      <c r="E1682">
        <v>1786</v>
      </c>
      <c r="F1682">
        <v>1970</v>
      </c>
      <c r="G1682" t="s">
        <v>35</v>
      </c>
      <c r="H1682" t="s">
        <v>11</v>
      </c>
      <c r="I1682">
        <v>1</v>
      </c>
      <c r="J1682" t="s">
        <v>19</v>
      </c>
      <c r="K1682" t="s">
        <v>11</v>
      </c>
    </row>
    <row r="1683" spans="1:11" x14ac:dyDescent="0.25">
      <c r="A1683" t="str">
        <f t="shared" si="111"/>
        <v>701</v>
      </c>
      <c r="B1683" t="str">
        <f>"8"</f>
        <v>8</v>
      </c>
      <c r="C1683" t="s">
        <v>2330</v>
      </c>
      <c r="D1683" t="str">
        <f t="shared" si="108"/>
        <v>2</v>
      </c>
      <c r="E1683">
        <v>2162</v>
      </c>
      <c r="F1683">
        <v>1939</v>
      </c>
      <c r="G1683" t="s">
        <v>27</v>
      </c>
      <c r="H1683" t="s">
        <v>11</v>
      </c>
      <c r="I1683">
        <v>1</v>
      </c>
      <c r="J1683" t="s">
        <v>19</v>
      </c>
      <c r="K1683" t="s">
        <v>11</v>
      </c>
    </row>
    <row r="1684" spans="1:11" x14ac:dyDescent="0.25">
      <c r="A1684" t="str">
        <f t="shared" si="111"/>
        <v>701</v>
      </c>
      <c r="B1684" t="str">
        <f>"9"</f>
        <v>9</v>
      </c>
      <c r="C1684" t="s">
        <v>2331</v>
      </c>
      <c r="D1684" t="str">
        <f t="shared" si="108"/>
        <v>2</v>
      </c>
      <c r="E1684">
        <v>2855</v>
      </c>
      <c r="F1684">
        <v>1925</v>
      </c>
      <c r="G1684" t="s">
        <v>2332</v>
      </c>
      <c r="H1684" t="s">
        <v>11</v>
      </c>
      <c r="I1684">
        <v>1</v>
      </c>
      <c r="J1684" t="s">
        <v>19</v>
      </c>
      <c r="K1684" t="s">
        <v>11</v>
      </c>
    </row>
    <row r="1685" spans="1:11" x14ac:dyDescent="0.25">
      <c r="A1685" t="str">
        <f t="shared" si="111"/>
        <v>701</v>
      </c>
      <c r="B1685" t="str">
        <f>"10"</f>
        <v>10</v>
      </c>
      <c r="C1685" t="s">
        <v>2333</v>
      </c>
      <c r="D1685" t="str">
        <f t="shared" si="108"/>
        <v>2</v>
      </c>
      <c r="E1685">
        <v>1990</v>
      </c>
      <c r="F1685">
        <v>1962</v>
      </c>
      <c r="G1685" t="s">
        <v>75</v>
      </c>
      <c r="H1685" t="s">
        <v>11</v>
      </c>
      <c r="I1685">
        <v>1</v>
      </c>
      <c r="J1685" t="s">
        <v>19</v>
      </c>
      <c r="K1685" t="s">
        <v>11</v>
      </c>
    </row>
    <row r="1686" spans="1:11" x14ac:dyDescent="0.25">
      <c r="A1686" t="str">
        <f t="shared" si="111"/>
        <v>701</v>
      </c>
      <c r="B1686" t="str">
        <f>"11"</f>
        <v>11</v>
      </c>
      <c r="C1686" t="s">
        <v>2334</v>
      </c>
      <c r="D1686" t="str">
        <f t="shared" si="108"/>
        <v>2</v>
      </c>
      <c r="E1686">
        <v>2584</v>
      </c>
      <c r="F1686">
        <v>1931</v>
      </c>
      <c r="G1686" t="s">
        <v>49</v>
      </c>
      <c r="H1686" t="s">
        <v>11</v>
      </c>
      <c r="I1686">
        <v>1</v>
      </c>
      <c r="J1686" t="s">
        <v>19</v>
      </c>
      <c r="K1686" t="s">
        <v>11</v>
      </c>
    </row>
    <row r="1687" spans="1:11" x14ac:dyDescent="0.25">
      <c r="A1687" t="str">
        <f t="shared" si="111"/>
        <v>701</v>
      </c>
      <c r="B1687" t="str">
        <f>"12"</f>
        <v>12</v>
      </c>
      <c r="C1687" t="s">
        <v>2335</v>
      </c>
      <c r="D1687" t="str">
        <f t="shared" si="108"/>
        <v>2</v>
      </c>
      <c r="E1687">
        <v>1846</v>
      </c>
      <c r="F1687">
        <v>1927</v>
      </c>
      <c r="G1687" t="s">
        <v>49</v>
      </c>
      <c r="H1687" t="s">
        <v>11</v>
      </c>
      <c r="I1687">
        <v>1</v>
      </c>
      <c r="J1687" t="s">
        <v>19</v>
      </c>
      <c r="K1687" t="s">
        <v>11</v>
      </c>
    </row>
    <row r="1688" spans="1:11" x14ac:dyDescent="0.25">
      <c r="A1688" t="str">
        <f t="shared" si="111"/>
        <v>701</v>
      </c>
      <c r="B1688" t="str">
        <f>"13"</f>
        <v>13</v>
      </c>
      <c r="C1688" t="s">
        <v>2336</v>
      </c>
      <c r="D1688" t="str">
        <f t="shared" si="108"/>
        <v>2</v>
      </c>
      <c r="E1688">
        <v>1820</v>
      </c>
      <c r="F1688">
        <v>1938</v>
      </c>
      <c r="G1688" t="s">
        <v>25</v>
      </c>
      <c r="H1688" t="s">
        <v>11</v>
      </c>
      <c r="I1688">
        <v>1</v>
      </c>
      <c r="J1688" t="s">
        <v>19</v>
      </c>
      <c r="K1688" t="s">
        <v>11</v>
      </c>
    </row>
    <row r="1689" spans="1:11" x14ac:dyDescent="0.25">
      <c r="A1689" t="str">
        <f t="shared" si="111"/>
        <v>701</v>
      </c>
      <c r="B1689" t="str">
        <f>"14"</f>
        <v>14</v>
      </c>
      <c r="C1689" t="s">
        <v>2337</v>
      </c>
      <c r="D1689" t="str">
        <f t="shared" si="108"/>
        <v>2</v>
      </c>
      <c r="E1689">
        <v>1497</v>
      </c>
      <c r="F1689">
        <v>1939</v>
      </c>
      <c r="G1689" t="s">
        <v>31</v>
      </c>
      <c r="H1689" t="s">
        <v>11</v>
      </c>
      <c r="I1689">
        <v>1</v>
      </c>
      <c r="J1689" t="s">
        <v>19</v>
      </c>
      <c r="K1689" t="s">
        <v>11</v>
      </c>
    </row>
    <row r="1690" spans="1:11" x14ac:dyDescent="0.25">
      <c r="A1690" t="str">
        <f t="shared" si="111"/>
        <v>701</v>
      </c>
      <c r="B1690" t="str">
        <f>"15"</f>
        <v>15</v>
      </c>
      <c r="C1690" t="s">
        <v>2338</v>
      </c>
      <c r="D1690" t="str">
        <f t="shared" si="108"/>
        <v>2</v>
      </c>
      <c r="E1690">
        <v>1580</v>
      </c>
      <c r="F1690">
        <v>1940</v>
      </c>
      <c r="G1690" t="s">
        <v>35</v>
      </c>
      <c r="H1690" t="s">
        <v>11</v>
      </c>
      <c r="I1690">
        <v>1</v>
      </c>
      <c r="J1690" t="s">
        <v>19</v>
      </c>
      <c r="K1690" t="s">
        <v>11</v>
      </c>
    </row>
    <row r="1691" spans="1:11" x14ac:dyDescent="0.25">
      <c r="A1691" t="str">
        <f t="shared" si="111"/>
        <v>701</v>
      </c>
      <c r="B1691" t="str">
        <f>"16"</f>
        <v>16</v>
      </c>
      <c r="C1691" t="s">
        <v>2339</v>
      </c>
      <c r="D1691" t="str">
        <f t="shared" si="108"/>
        <v>2</v>
      </c>
      <c r="E1691">
        <v>1756</v>
      </c>
      <c r="F1691">
        <v>1940</v>
      </c>
      <c r="G1691" t="s">
        <v>64</v>
      </c>
      <c r="H1691" t="s">
        <v>11</v>
      </c>
      <c r="I1691">
        <v>1</v>
      </c>
      <c r="J1691" t="s">
        <v>19</v>
      </c>
      <c r="K1691" t="s">
        <v>11</v>
      </c>
    </row>
    <row r="1692" spans="1:11" x14ac:dyDescent="0.25">
      <c r="A1692" t="str">
        <f t="shared" si="111"/>
        <v>701</v>
      </c>
      <c r="B1692" t="str">
        <f>"17"</f>
        <v>17</v>
      </c>
      <c r="C1692" t="s">
        <v>2340</v>
      </c>
      <c r="D1692" t="str">
        <f t="shared" si="108"/>
        <v>2</v>
      </c>
      <c r="E1692">
        <v>2112</v>
      </c>
      <c r="F1692">
        <v>1947</v>
      </c>
      <c r="G1692" t="s">
        <v>27</v>
      </c>
      <c r="H1692" t="s">
        <v>11</v>
      </c>
      <c r="I1692">
        <v>1</v>
      </c>
      <c r="J1692" t="s">
        <v>19</v>
      </c>
      <c r="K1692" t="s">
        <v>11</v>
      </c>
    </row>
    <row r="1693" spans="1:11" x14ac:dyDescent="0.25">
      <c r="A1693" t="str">
        <f t="shared" si="111"/>
        <v>701</v>
      </c>
      <c r="B1693" t="str">
        <f>"18"</f>
        <v>18</v>
      </c>
      <c r="C1693" t="s">
        <v>2341</v>
      </c>
      <c r="D1693" t="str">
        <f t="shared" si="108"/>
        <v>2</v>
      </c>
      <c r="E1693">
        <v>2633</v>
      </c>
      <c r="F1693">
        <v>1947</v>
      </c>
      <c r="G1693" t="s">
        <v>27</v>
      </c>
      <c r="H1693" t="s">
        <v>11</v>
      </c>
      <c r="I1693">
        <v>1</v>
      </c>
      <c r="J1693" t="s">
        <v>19</v>
      </c>
      <c r="K1693" t="s">
        <v>11</v>
      </c>
    </row>
    <row r="1694" spans="1:11" x14ac:dyDescent="0.25">
      <c r="A1694" t="str">
        <f t="shared" si="111"/>
        <v>701</v>
      </c>
      <c r="B1694" t="str">
        <f>"19"</f>
        <v>19</v>
      </c>
      <c r="C1694" t="s">
        <v>2342</v>
      </c>
      <c r="D1694" t="str">
        <f t="shared" si="108"/>
        <v>2</v>
      </c>
      <c r="E1694">
        <v>2002</v>
      </c>
      <c r="F1694">
        <v>1978</v>
      </c>
      <c r="G1694" t="s">
        <v>75</v>
      </c>
      <c r="H1694" t="s">
        <v>11</v>
      </c>
      <c r="I1694">
        <v>1</v>
      </c>
      <c r="J1694" t="s">
        <v>19</v>
      </c>
      <c r="K1694" t="s">
        <v>11</v>
      </c>
    </row>
    <row r="1695" spans="1:11" x14ac:dyDescent="0.25">
      <c r="A1695" t="str">
        <f t="shared" si="111"/>
        <v>701</v>
      </c>
      <c r="B1695" t="str">
        <f>"20"</f>
        <v>20</v>
      </c>
      <c r="C1695" t="s">
        <v>2343</v>
      </c>
      <c r="D1695" t="str">
        <f t="shared" ref="D1695:D1758" si="112">"2"</f>
        <v>2</v>
      </c>
      <c r="E1695">
        <v>1500</v>
      </c>
      <c r="F1695">
        <v>1920</v>
      </c>
      <c r="G1695" t="s">
        <v>49</v>
      </c>
      <c r="H1695" t="s">
        <v>11</v>
      </c>
      <c r="I1695">
        <v>1</v>
      </c>
      <c r="J1695" t="s">
        <v>19</v>
      </c>
      <c r="K1695" t="s">
        <v>11</v>
      </c>
    </row>
    <row r="1696" spans="1:11" x14ac:dyDescent="0.25">
      <c r="A1696" t="str">
        <f t="shared" si="111"/>
        <v>701</v>
      </c>
      <c r="B1696" t="str">
        <f>"21"</f>
        <v>21</v>
      </c>
      <c r="C1696" t="s">
        <v>2344</v>
      </c>
      <c r="D1696" t="str">
        <f t="shared" si="112"/>
        <v>2</v>
      </c>
      <c r="E1696">
        <v>1282</v>
      </c>
      <c r="F1696">
        <v>1930</v>
      </c>
      <c r="G1696" t="s">
        <v>35</v>
      </c>
      <c r="H1696" t="s">
        <v>11</v>
      </c>
      <c r="I1696">
        <v>1</v>
      </c>
      <c r="J1696" t="s">
        <v>19</v>
      </c>
      <c r="K1696" t="s">
        <v>11</v>
      </c>
    </row>
    <row r="1697" spans="1:11" x14ac:dyDescent="0.25">
      <c r="A1697" t="str">
        <f t="shared" si="111"/>
        <v>701</v>
      </c>
      <c r="B1697" t="str">
        <f>"22"</f>
        <v>22</v>
      </c>
      <c r="C1697" t="s">
        <v>2345</v>
      </c>
      <c r="D1697" t="str">
        <f t="shared" si="112"/>
        <v>2</v>
      </c>
      <c r="E1697">
        <v>1436</v>
      </c>
      <c r="F1697">
        <v>1930</v>
      </c>
      <c r="G1697" t="s">
        <v>1488</v>
      </c>
      <c r="H1697" t="s">
        <v>11</v>
      </c>
      <c r="I1697">
        <v>1</v>
      </c>
      <c r="J1697" t="s">
        <v>19</v>
      </c>
      <c r="K1697" t="s">
        <v>11</v>
      </c>
    </row>
    <row r="1698" spans="1:11" x14ac:dyDescent="0.25">
      <c r="A1698" t="str">
        <f t="shared" si="111"/>
        <v>701</v>
      </c>
      <c r="B1698" t="str">
        <f>"23"</f>
        <v>23</v>
      </c>
      <c r="C1698" t="s">
        <v>2346</v>
      </c>
      <c r="D1698" t="str">
        <f t="shared" si="112"/>
        <v>2</v>
      </c>
      <c r="E1698">
        <v>1857</v>
      </c>
      <c r="F1698">
        <v>1952</v>
      </c>
      <c r="G1698" t="s">
        <v>368</v>
      </c>
      <c r="H1698" t="s">
        <v>11</v>
      </c>
      <c r="I1698">
        <v>1</v>
      </c>
      <c r="J1698" t="s">
        <v>19</v>
      </c>
      <c r="K1698" t="s">
        <v>11</v>
      </c>
    </row>
    <row r="1699" spans="1:11" x14ac:dyDescent="0.25">
      <c r="A1699" t="str">
        <f t="shared" si="111"/>
        <v>701</v>
      </c>
      <c r="B1699" t="str">
        <f>"24"</f>
        <v>24</v>
      </c>
      <c r="C1699" t="s">
        <v>2347</v>
      </c>
      <c r="D1699" t="str">
        <f t="shared" si="112"/>
        <v>2</v>
      </c>
      <c r="E1699">
        <v>1544</v>
      </c>
      <c r="F1699">
        <v>1941</v>
      </c>
      <c r="G1699" t="s">
        <v>35</v>
      </c>
      <c r="H1699" t="s">
        <v>11</v>
      </c>
      <c r="I1699">
        <v>1</v>
      </c>
      <c r="J1699" t="s">
        <v>19</v>
      </c>
      <c r="K1699" t="s">
        <v>11</v>
      </c>
    </row>
    <row r="1700" spans="1:11" x14ac:dyDescent="0.25">
      <c r="A1700" t="str">
        <f t="shared" si="111"/>
        <v>701</v>
      </c>
      <c r="B1700" t="str">
        <f>"25"</f>
        <v>25</v>
      </c>
      <c r="C1700" t="s">
        <v>2348</v>
      </c>
      <c r="D1700" t="str">
        <f t="shared" si="112"/>
        <v>2</v>
      </c>
      <c r="E1700">
        <v>2000</v>
      </c>
      <c r="F1700">
        <v>1950</v>
      </c>
      <c r="G1700" t="s">
        <v>192</v>
      </c>
      <c r="H1700" t="s">
        <v>11</v>
      </c>
      <c r="I1700">
        <v>1</v>
      </c>
      <c r="J1700" t="s">
        <v>19</v>
      </c>
      <c r="K1700" t="s">
        <v>11</v>
      </c>
    </row>
    <row r="1701" spans="1:11" x14ac:dyDescent="0.25">
      <c r="A1701" t="str">
        <f t="shared" si="111"/>
        <v>701</v>
      </c>
      <c r="B1701" t="str">
        <f>"26"</f>
        <v>26</v>
      </c>
      <c r="C1701" t="s">
        <v>2349</v>
      </c>
      <c r="D1701" t="str">
        <f t="shared" si="112"/>
        <v>2</v>
      </c>
      <c r="E1701">
        <v>2704</v>
      </c>
      <c r="F1701">
        <v>1940</v>
      </c>
      <c r="G1701" t="s">
        <v>40</v>
      </c>
      <c r="H1701" t="s">
        <v>11</v>
      </c>
      <c r="I1701">
        <v>1</v>
      </c>
      <c r="J1701" t="s">
        <v>19</v>
      </c>
      <c r="K1701" t="s">
        <v>11</v>
      </c>
    </row>
    <row r="1702" spans="1:11" x14ac:dyDescent="0.25">
      <c r="A1702" t="str">
        <f t="shared" si="111"/>
        <v>701</v>
      </c>
      <c r="B1702" t="str">
        <f>"27"</f>
        <v>27</v>
      </c>
      <c r="C1702" t="s">
        <v>2350</v>
      </c>
      <c r="D1702" t="str">
        <f t="shared" si="112"/>
        <v>2</v>
      </c>
      <c r="E1702">
        <v>2238</v>
      </c>
      <c r="F1702">
        <v>1953</v>
      </c>
      <c r="G1702" t="s">
        <v>368</v>
      </c>
      <c r="H1702" t="s">
        <v>11</v>
      </c>
      <c r="I1702">
        <v>1</v>
      </c>
      <c r="J1702" t="s">
        <v>19</v>
      </c>
      <c r="K1702" t="s">
        <v>11</v>
      </c>
    </row>
    <row r="1703" spans="1:11" x14ac:dyDescent="0.25">
      <c r="A1703" t="str">
        <f t="shared" si="111"/>
        <v>701</v>
      </c>
      <c r="B1703" t="str">
        <f>"28"</f>
        <v>28</v>
      </c>
      <c r="C1703" t="s">
        <v>2351</v>
      </c>
      <c r="D1703" t="str">
        <f t="shared" si="112"/>
        <v>2</v>
      </c>
      <c r="E1703">
        <v>2631</v>
      </c>
      <c r="F1703">
        <v>1952</v>
      </c>
      <c r="G1703" t="s">
        <v>2352</v>
      </c>
      <c r="H1703" t="s">
        <v>11</v>
      </c>
      <c r="I1703">
        <v>1</v>
      </c>
      <c r="J1703" t="s">
        <v>19</v>
      </c>
      <c r="K1703" t="s">
        <v>11</v>
      </c>
    </row>
    <row r="1704" spans="1:11" x14ac:dyDescent="0.25">
      <c r="A1704" t="str">
        <f t="shared" si="111"/>
        <v>701</v>
      </c>
      <c r="B1704" t="str">
        <f>"29"</f>
        <v>29</v>
      </c>
      <c r="C1704" t="s">
        <v>2353</v>
      </c>
      <c r="D1704" t="str">
        <f t="shared" si="112"/>
        <v>2</v>
      </c>
      <c r="E1704">
        <v>2736</v>
      </c>
      <c r="F1704">
        <v>1952</v>
      </c>
      <c r="G1704" t="s">
        <v>1533</v>
      </c>
      <c r="H1704" t="s">
        <v>11</v>
      </c>
      <c r="I1704">
        <v>1</v>
      </c>
      <c r="J1704" t="s">
        <v>19</v>
      </c>
      <c r="K1704" t="s">
        <v>11</v>
      </c>
    </row>
    <row r="1705" spans="1:11" x14ac:dyDescent="0.25">
      <c r="A1705" t="str">
        <f t="shared" si="111"/>
        <v>701</v>
      </c>
      <c r="B1705" t="str">
        <f>"30"</f>
        <v>30</v>
      </c>
      <c r="C1705" t="s">
        <v>2354</v>
      </c>
      <c r="D1705" t="str">
        <f t="shared" si="112"/>
        <v>2</v>
      </c>
      <c r="E1705">
        <v>1766</v>
      </c>
      <c r="F1705">
        <v>1951</v>
      </c>
      <c r="G1705" t="s">
        <v>64</v>
      </c>
      <c r="H1705" t="s">
        <v>11</v>
      </c>
      <c r="I1705">
        <v>1</v>
      </c>
      <c r="J1705" t="s">
        <v>19</v>
      </c>
      <c r="K1705" t="s">
        <v>11</v>
      </c>
    </row>
    <row r="1706" spans="1:11" x14ac:dyDescent="0.25">
      <c r="A1706" t="str">
        <f t="shared" si="111"/>
        <v>701</v>
      </c>
      <c r="B1706" t="str">
        <f>"31"</f>
        <v>31</v>
      </c>
      <c r="C1706" t="s">
        <v>2355</v>
      </c>
      <c r="D1706" t="str">
        <f t="shared" si="112"/>
        <v>2</v>
      </c>
      <c r="E1706">
        <v>1832</v>
      </c>
      <c r="F1706">
        <v>1925</v>
      </c>
      <c r="G1706" t="s">
        <v>49</v>
      </c>
      <c r="H1706" t="s">
        <v>11</v>
      </c>
      <c r="I1706">
        <v>1</v>
      </c>
      <c r="J1706" t="s">
        <v>19</v>
      </c>
      <c r="K1706" t="s">
        <v>11</v>
      </c>
    </row>
    <row r="1707" spans="1:11" x14ac:dyDescent="0.25">
      <c r="A1707" t="str">
        <f t="shared" ref="A1707:A1725" si="113">"702"</f>
        <v>702</v>
      </c>
      <c r="B1707" t="str">
        <f>"1"</f>
        <v>1</v>
      </c>
      <c r="C1707" t="s">
        <v>2356</v>
      </c>
      <c r="D1707" t="str">
        <f t="shared" si="112"/>
        <v>2</v>
      </c>
      <c r="E1707">
        <v>1588</v>
      </c>
      <c r="F1707">
        <v>1903</v>
      </c>
      <c r="G1707" t="s">
        <v>29</v>
      </c>
      <c r="H1707" t="s">
        <v>11</v>
      </c>
      <c r="I1707">
        <v>1</v>
      </c>
      <c r="J1707" t="s">
        <v>19</v>
      </c>
      <c r="K1707" t="s">
        <v>11</v>
      </c>
    </row>
    <row r="1708" spans="1:11" x14ac:dyDescent="0.25">
      <c r="A1708" t="str">
        <f t="shared" si="113"/>
        <v>702</v>
      </c>
      <c r="B1708" t="str">
        <f>"2"</f>
        <v>2</v>
      </c>
      <c r="C1708" t="s">
        <v>2357</v>
      </c>
      <c r="D1708" t="str">
        <f t="shared" si="112"/>
        <v>2</v>
      </c>
      <c r="E1708">
        <v>1720</v>
      </c>
      <c r="F1708">
        <v>1940</v>
      </c>
      <c r="G1708" t="s">
        <v>2358</v>
      </c>
      <c r="H1708" t="s">
        <v>11</v>
      </c>
      <c r="I1708">
        <v>1</v>
      </c>
      <c r="J1708" t="s">
        <v>19</v>
      </c>
      <c r="K1708" t="s">
        <v>11</v>
      </c>
    </row>
    <row r="1709" spans="1:11" x14ac:dyDescent="0.25">
      <c r="A1709" t="str">
        <f t="shared" si="113"/>
        <v>702</v>
      </c>
      <c r="B1709" t="str">
        <f>"3"</f>
        <v>3</v>
      </c>
      <c r="C1709" t="s">
        <v>2359</v>
      </c>
      <c r="D1709" t="str">
        <f t="shared" si="112"/>
        <v>2</v>
      </c>
      <c r="E1709">
        <v>2052</v>
      </c>
      <c r="F1709">
        <v>1941</v>
      </c>
      <c r="G1709" t="s">
        <v>27</v>
      </c>
      <c r="H1709" t="s">
        <v>11</v>
      </c>
      <c r="I1709">
        <v>1</v>
      </c>
      <c r="J1709" t="s">
        <v>19</v>
      </c>
      <c r="K1709" t="s">
        <v>11</v>
      </c>
    </row>
    <row r="1710" spans="1:11" x14ac:dyDescent="0.25">
      <c r="A1710" t="str">
        <f t="shared" si="113"/>
        <v>702</v>
      </c>
      <c r="B1710" t="str">
        <f>"4.01"</f>
        <v>4.01</v>
      </c>
      <c r="C1710" t="s">
        <v>2360</v>
      </c>
      <c r="D1710" t="str">
        <f t="shared" si="112"/>
        <v>2</v>
      </c>
      <c r="E1710">
        <v>2989</v>
      </c>
      <c r="F1710">
        <v>1941</v>
      </c>
      <c r="G1710" t="s">
        <v>78</v>
      </c>
      <c r="H1710" t="s">
        <v>11</v>
      </c>
      <c r="I1710">
        <v>1</v>
      </c>
      <c r="J1710" t="s">
        <v>19</v>
      </c>
      <c r="K1710" t="s">
        <v>11</v>
      </c>
    </row>
    <row r="1711" spans="1:11" x14ac:dyDescent="0.25">
      <c r="A1711" t="str">
        <f t="shared" si="113"/>
        <v>702</v>
      </c>
      <c r="B1711" t="str">
        <f>"4.02"</f>
        <v>4.02</v>
      </c>
      <c r="C1711" t="s">
        <v>2361</v>
      </c>
      <c r="D1711" t="str">
        <f t="shared" si="112"/>
        <v>2</v>
      </c>
      <c r="E1711">
        <v>3316</v>
      </c>
      <c r="F1711">
        <v>2005</v>
      </c>
      <c r="G1711" t="s">
        <v>2362</v>
      </c>
      <c r="H1711" t="s">
        <v>11</v>
      </c>
      <c r="I1711">
        <v>1</v>
      </c>
      <c r="J1711" t="s">
        <v>19</v>
      </c>
      <c r="K1711" t="s">
        <v>11</v>
      </c>
    </row>
    <row r="1712" spans="1:11" x14ac:dyDescent="0.25">
      <c r="A1712" t="str">
        <f t="shared" si="113"/>
        <v>702</v>
      </c>
      <c r="B1712" t="str">
        <f>"4.03"</f>
        <v>4.03</v>
      </c>
      <c r="C1712" t="s">
        <v>2363</v>
      </c>
      <c r="D1712" t="str">
        <f t="shared" si="112"/>
        <v>2</v>
      </c>
      <c r="E1712">
        <v>3457</v>
      </c>
      <c r="F1712">
        <v>2005</v>
      </c>
      <c r="G1712" t="s">
        <v>172</v>
      </c>
      <c r="H1712" t="s">
        <v>11</v>
      </c>
      <c r="I1712">
        <v>1</v>
      </c>
      <c r="J1712" t="s">
        <v>19</v>
      </c>
      <c r="K1712" t="s">
        <v>11</v>
      </c>
    </row>
    <row r="1713" spans="1:11" x14ac:dyDescent="0.25">
      <c r="A1713" t="str">
        <f t="shared" si="113"/>
        <v>702</v>
      </c>
      <c r="B1713" t="str">
        <f>"5"</f>
        <v>5</v>
      </c>
      <c r="C1713" t="s">
        <v>2364</v>
      </c>
      <c r="D1713" t="str">
        <f t="shared" si="112"/>
        <v>2</v>
      </c>
      <c r="E1713">
        <v>1812</v>
      </c>
      <c r="F1713">
        <v>1947</v>
      </c>
      <c r="G1713" t="s">
        <v>27</v>
      </c>
      <c r="H1713" t="s">
        <v>11</v>
      </c>
      <c r="I1713">
        <v>1</v>
      </c>
      <c r="J1713" t="s">
        <v>19</v>
      </c>
      <c r="K1713" t="s">
        <v>11</v>
      </c>
    </row>
    <row r="1714" spans="1:11" x14ac:dyDescent="0.25">
      <c r="A1714" t="str">
        <f t="shared" si="113"/>
        <v>702</v>
      </c>
      <c r="B1714" t="str">
        <f>"6"</f>
        <v>6</v>
      </c>
      <c r="C1714" t="s">
        <v>2365</v>
      </c>
      <c r="D1714" t="str">
        <f t="shared" si="112"/>
        <v>2</v>
      </c>
      <c r="E1714">
        <v>1404</v>
      </c>
      <c r="F1714">
        <v>1938</v>
      </c>
      <c r="G1714" t="s">
        <v>123</v>
      </c>
      <c r="H1714" t="s">
        <v>11</v>
      </c>
      <c r="I1714">
        <v>1</v>
      </c>
      <c r="J1714" t="s">
        <v>19</v>
      </c>
      <c r="K1714" t="s">
        <v>11</v>
      </c>
    </row>
    <row r="1715" spans="1:11" x14ac:dyDescent="0.25">
      <c r="A1715" t="str">
        <f t="shared" si="113"/>
        <v>702</v>
      </c>
      <c r="B1715" t="str">
        <f>"7"</f>
        <v>7</v>
      </c>
      <c r="C1715" t="s">
        <v>2366</v>
      </c>
      <c r="D1715" t="str">
        <f t="shared" si="112"/>
        <v>2</v>
      </c>
      <c r="E1715">
        <v>1430</v>
      </c>
      <c r="F1715">
        <v>1940</v>
      </c>
      <c r="G1715" t="s">
        <v>64</v>
      </c>
      <c r="H1715" t="s">
        <v>11</v>
      </c>
      <c r="I1715">
        <v>1</v>
      </c>
      <c r="J1715" t="s">
        <v>19</v>
      </c>
      <c r="K1715" t="s">
        <v>11</v>
      </c>
    </row>
    <row r="1716" spans="1:11" x14ac:dyDescent="0.25">
      <c r="A1716" t="str">
        <f t="shared" si="113"/>
        <v>702</v>
      </c>
      <c r="B1716" t="str">
        <f>"8"</f>
        <v>8</v>
      </c>
      <c r="C1716" t="s">
        <v>2367</v>
      </c>
      <c r="D1716" t="str">
        <f t="shared" si="112"/>
        <v>2</v>
      </c>
      <c r="E1716">
        <v>2196</v>
      </c>
      <c r="F1716">
        <v>1978</v>
      </c>
      <c r="G1716" t="s">
        <v>2368</v>
      </c>
      <c r="H1716" t="s">
        <v>11</v>
      </c>
      <c r="I1716">
        <v>1</v>
      </c>
      <c r="J1716" t="s">
        <v>19</v>
      </c>
      <c r="K1716" t="s">
        <v>11</v>
      </c>
    </row>
    <row r="1717" spans="1:11" x14ac:dyDescent="0.25">
      <c r="A1717" t="str">
        <f t="shared" si="113"/>
        <v>702</v>
      </c>
      <c r="B1717" t="str">
        <f>"9"</f>
        <v>9</v>
      </c>
      <c r="C1717" t="s">
        <v>2369</v>
      </c>
      <c r="D1717" t="str">
        <f t="shared" si="112"/>
        <v>2</v>
      </c>
      <c r="E1717">
        <v>2382</v>
      </c>
      <c r="F1717">
        <v>1927</v>
      </c>
      <c r="G1717" t="s">
        <v>29</v>
      </c>
      <c r="H1717" t="s">
        <v>11</v>
      </c>
      <c r="I1717">
        <v>1</v>
      </c>
      <c r="J1717" t="s">
        <v>19</v>
      </c>
      <c r="K1717" t="s">
        <v>11</v>
      </c>
    </row>
    <row r="1718" spans="1:11" x14ac:dyDescent="0.25">
      <c r="A1718" t="str">
        <f t="shared" si="113"/>
        <v>702</v>
      </c>
      <c r="B1718" t="str">
        <f>"10"</f>
        <v>10</v>
      </c>
      <c r="C1718" t="s">
        <v>2370</v>
      </c>
      <c r="D1718" t="str">
        <f t="shared" si="112"/>
        <v>2</v>
      </c>
      <c r="E1718">
        <v>1089</v>
      </c>
      <c r="F1718">
        <v>1926</v>
      </c>
      <c r="G1718" t="s">
        <v>123</v>
      </c>
      <c r="H1718" t="s">
        <v>11</v>
      </c>
      <c r="I1718">
        <v>1</v>
      </c>
      <c r="J1718" t="s">
        <v>19</v>
      </c>
      <c r="K1718" t="s">
        <v>11</v>
      </c>
    </row>
    <row r="1719" spans="1:11" x14ac:dyDescent="0.25">
      <c r="A1719" t="str">
        <f t="shared" si="113"/>
        <v>702</v>
      </c>
      <c r="B1719" t="str">
        <f>"11"</f>
        <v>11</v>
      </c>
      <c r="C1719" t="s">
        <v>2371</v>
      </c>
      <c r="D1719" t="str">
        <f t="shared" si="112"/>
        <v>2</v>
      </c>
      <c r="E1719">
        <v>1440</v>
      </c>
      <c r="F1719">
        <v>1949</v>
      </c>
      <c r="G1719" t="s">
        <v>123</v>
      </c>
      <c r="H1719" t="s">
        <v>11</v>
      </c>
      <c r="I1719">
        <v>1</v>
      </c>
      <c r="J1719" t="s">
        <v>19</v>
      </c>
      <c r="K1719" t="s">
        <v>11</v>
      </c>
    </row>
    <row r="1720" spans="1:11" x14ac:dyDescent="0.25">
      <c r="A1720" t="str">
        <f t="shared" si="113"/>
        <v>702</v>
      </c>
      <c r="B1720" t="str">
        <f>"12"</f>
        <v>12</v>
      </c>
      <c r="C1720" t="s">
        <v>2372</v>
      </c>
      <c r="D1720" t="str">
        <f t="shared" si="112"/>
        <v>2</v>
      </c>
      <c r="E1720">
        <v>1440</v>
      </c>
      <c r="F1720">
        <v>1915</v>
      </c>
      <c r="G1720" t="s">
        <v>424</v>
      </c>
      <c r="H1720" t="s">
        <v>11</v>
      </c>
      <c r="I1720">
        <v>1</v>
      </c>
      <c r="J1720" t="s">
        <v>19</v>
      </c>
      <c r="K1720" t="s">
        <v>11</v>
      </c>
    </row>
    <row r="1721" spans="1:11" x14ac:dyDescent="0.25">
      <c r="A1721" t="str">
        <f t="shared" si="113"/>
        <v>702</v>
      </c>
      <c r="B1721" t="str">
        <f>"13"</f>
        <v>13</v>
      </c>
      <c r="C1721" t="s">
        <v>2373</v>
      </c>
      <c r="D1721" t="str">
        <f t="shared" si="112"/>
        <v>2</v>
      </c>
      <c r="E1721">
        <v>2252</v>
      </c>
      <c r="F1721">
        <v>1922</v>
      </c>
      <c r="G1721" t="s">
        <v>29</v>
      </c>
      <c r="H1721" t="s">
        <v>11</v>
      </c>
      <c r="I1721">
        <v>1</v>
      </c>
      <c r="J1721" t="s">
        <v>19</v>
      </c>
      <c r="K1721" t="s">
        <v>11</v>
      </c>
    </row>
    <row r="1722" spans="1:11" x14ac:dyDescent="0.25">
      <c r="A1722" t="str">
        <f t="shared" si="113"/>
        <v>702</v>
      </c>
      <c r="B1722" t="str">
        <f>"14"</f>
        <v>14</v>
      </c>
      <c r="C1722" t="s">
        <v>2374</v>
      </c>
      <c r="D1722" t="str">
        <f t="shared" si="112"/>
        <v>2</v>
      </c>
      <c r="E1722">
        <v>1248</v>
      </c>
      <c r="F1722">
        <v>1925</v>
      </c>
      <c r="G1722" t="s">
        <v>49</v>
      </c>
      <c r="H1722" t="s">
        <v>11</v>
      </c>
      <c r="I1722">
        <v>1</v>
      </c>
      <c r="J1722" t="s">
        <v>19</v>
      </c>
      <c r="K1722" t="s">
        <v>11</v>
      </c>
    </row>
    <row r="1723" spans="1:11" x14ac:dyDescent="0.25">
      <c r="A1723" t="str">
        <f t="shared" si="113"/>
        <v>702</v>
      </c>
      <c r="B1723" t="str">
        <f>"15"</f>
        <v>15</v>
      </c>
      <c r="C1723" t="s">
        <v>2375</v>
      </c>
      <c r="D1723" t="str">
        <f t="shared" si="112"/>
        <v>2</v>
      </c>
      <c r="E1723">
        <v>1410</v>
      </c>
      <c r="F1723">
        <v>1926</v>
      </c>
      <c r="G1723" t="s">
        <v>29</v>
      </c>
      <c r="H1723" t="s">
        <v>11</v>
      </c>
      <c r="I1723">
        <v>1</v>
      </c>
      <c r="J1723" t="s">
        <v>19</v>
      </c>
      <c r="K1723" t="s">
        <v>11</v>
      </c>
    </row>
    <row r="1724" spans="1:11" x14ac:dyDescent="0.25">
      <c r="A1724" t="str">
        <f t="shared" si="113"/>
        <v>702</v>
      </c>
      <c r="B1724" t="str">
        <f>"16"</f>
        <v>16</v>
      </c>
      <c r="C1724" t="s">
        <v>2376</v>
      </c>
      <c r="D1724" t="str">
        <f t="shared" si="112"/>
        <v>2</v>
      </c>
      <c r="E1724">
        <v>1426</v>
      </c>
      <c r="F1724">
        <v>1940</v>
      </c>
      <c r="G1724" t="s">
        <v>27</v>
      </c>
      <c r="H1724" t="s">
        <v>11</v>
      </c>
      <c r="I1724">
        <v>1</v>
      </c>
      <c r="J1724" t="s">
        <v>19</v>
      </c>
      <c r="K1724" t="s">
        <v>11</v>
      </c>
    </row>
    <row r="1725" spans="1:11" x14ac:dyDescent="0.25">
      <c r="A1725" t="str">
        <f t="shared" si="113"/>
        <v>702</v>
      </c>
      <c r="B1725" t="str">
        <f>"17"</f>
        <v>17</v>
      </c>
      <c r="C1725" t="s">
        <v>2377</v>
      </c>
      <c r="D1725" t="str">
        <f t="shared" si="112"/>
        <v>2</v>
      </c>
      <c r="E1725">
        <v>1418</v>
      </c>
      <c r="F1725">
        <v>1920</v>
      </c>
      <c r="G1725" t="s">
        <v>29</v>
      </c>
      <c r="H1725" t="s">
        <v>11</v>
      </c>
      <c r="I1725">
        <v>1</v>
      </c>
      <c r="J1725" t="s">
        <v>19</v>
      </c>
      <c r="K1725" t="s">
        <v>11</v>
      </c>
    </row>
    <row r="1726" spans="1:11" x14ac:dyDescent="0.25">
      <c r="A1726" t="str">
        <f t="shared" ref="A1726:A1746" si="114">"703"</f>
        <v>703</v>
      </c>
      <c r="B1726" t="str">
        <f>"1"</f>
        <v>1</v>
      </c>
      <c r="C1726" t="s">
        <v>2378</v>
      </c>
      <c r="D1726" t="str">
        <f t="shared" si="112"/>
        <v>2</v>
      </c>
      <c r="E1726">
        <v>2755</v>
      </c>
      <c r="F1726">
        <v>1952</v>
      </c>
      <c r="G1726" t="s">
        <v>1523</v>
      </c>
      <c r="H1726" t="s">
        <v>11</v>
      </c>
      <c r="I1726">
        <v>1</v>
      </c>
      <c r="J1726" t="s">
        <v>19</v>
      </c>
      <c r="K1726" t="s">
        <v>11</v>
      </c>
    </row>
    <row r="1727" spans="1:11" x14ac:dyDescent="0.25">
      <c r="A1727" t="str">
        <f t="shared" si="114"/>
        <v>703</v>
      </c>
      <c r="B1727" t="str">
        <f>"2"</f>
        <v>2</v>
      </c>
      <c r="C1727" t="s">
        <v>2379</v>
      </c>
      <c r="D1727" t="str">
        <f t="shared" si="112"/>
        <v>2</v>
      </c>
      <c r="E1727">
        <v>1449</v>
      </c>
      <c r="F1727">
        <v>1942</v>
      </c>
      <c r="G1727" t="s">
        <v>27</v>
      </c>
      <c r="H1727" t="s">
        <v>11</v>
      </c>
      <c r="I1727">
        <v>1</v>
      </c>
      <c r="J1727" t="s">
        <v>19</v>
      </c>
      <c r="K1727" t="s">
        <v>11</v>
      </c>
    </row>
    <row r="1728" spans="1:11" x14ac:dyDescent="0.25">
      <c r="A1728" t="str">
        <f t="shared" si="114"/>
        <v>703</v>
      </c>
      <c r="B1728" t="str">
        <f>"3"</f>
        <v>3</v>
      </c>
      <c r="C1728" t="s">
        <v>2380</v>
      </c>
      <c r="D1728" t="str">
        <f t="shared" si="112"/>
        <v>2</v>
      </c>
      <c r="E1728">
        <v>1865</v>
      </c>
      <c r="F1728">
        <v>1939</v>
      </c>
      <c r="G1728" t="s">
        <v>64</v>
      </c>
      <c r="H1728" t="s">
        <v>11</v>
      </c>
      <c r="I1728">
        <v>1</v>
      </c>
      <c r="J1728" t="s">
        <v>19</v>
      </c>
      <c r="K1728" t="s">
        <v>11</v>
      </c>
    </row>
    <row r="1729" spans="1:11" x14ac:dyDescent="0.25">
      <c r="A1729" t="str">
        <f t="shared" si="114"/>
        <v>703</v>
      </c>
      <c r="B1729" t="str">
        <f>"4"</f>
        <v>4</v>
      </c>
      <c r="C1729" t="s">
        <v>2381</v>
      </c>
      <c r="D1729" t="str">
        <f t="shared" si="112"/>
        <v>2</v>
      </c>
      <c r="E1729">
        <v>1248</v>
      </c>
      <c r="F1729">
        <v>1939</v>
      </c>
      <c r="G1729" t="s">
        <v>64</v>
      </c>
      <c r="H1729" t="s">
        <v>11</v>
      </c>
      <c r="I1729">
        <v>1</v>
      </c>
      <c r="J1729" t="s">
        <v>19</v>
      </c>
      <c r="K1729" t="s">
        <v>11</v>
      </c>
    </row>
    <row r="1730" spans="1:11" x14ac:dyDescent="0.25">
      <c r="A1730" t="str">
        <f t="shared" si="114"/>
        <v>703</v>
      </c>
      <c r="B1730" t="str">
        <f>"5"</f>
        <v>5</v>
      </c>
      <c r="C1730" t="s">
        <v>2382</v>
      </c>
      <c r="D1730" t="str">
        <f t="shared" si="112"/>
        <v>2</v>
      </c>
      <c r="E1730">
        <v>1630</v>
      </c>
      <c r="F1730">
        <v>1939</v>
      </c>
      <c r="G1730" t="s">
        <v>424</v>
      </c>
      <c r="H1730" t="s">
        <v>11</v>
      </c>
      <c r="I1730">
        <v>1</v>
      </c>
      <c r="J1730" t="s">
        <v>19</v>
      </c>
      <c r="K1730" t="s">
        <v>11</v>
      </c>
    </row>
    <row r="1731" spans="1:11" x14ac:dyDescent="0.25">
      <c r="A1731" t="str">
        <f t="shared" si="114"/>
        <v>703</v>
      </c>
      <c r="B1731" t="str">
        <f>"6"</f>
        <v>6</v>
      </c>
      <c r="C1731" t="s">
        <v>2383</v>
      </c>
      <c r="D1731" t="str">
        <f t="shared" si="112"/>
        <v>2</v>
      </c>
      <c r="E1731">
        <v>1414</v>
      </c>
      <c r="F1731">
        <v>1938</v>
      </c>
      <c r="G1731" t="s">
        <v>58</v>
      </c>
      <c r="H1731" t="s">
        <v>11</v>
      </c>
      <c r="I1731">
        <v>1</v>
      </c>
      <c r="J1731" t="s">
        <v>19</v>
      </c>
      <c r="K1731" t="s">
        <v>11</v>
      </c>
    </row>
    <row r="1732" spans="1:11" x14ac:dyDescent="0.25">
      <c r="A1732" t="str">
        <f t="shared" si="114"/>
        <v>703</v>
      </c>
      <c r="B1732" t="str">
        <f>"7"</f>
        <v>7</v>
      </c>
      <c r="C1732" t="s">
        <v>2384</v>
      </c>
      <c r="D1732" t="str">
        <f t="shared" si="112"/>
        <v>2</v>
      </c>
      <c r="E1732">
        <v>1865</v>
      </c>
      <c r="F1732">
        <v>1939</v>
      </c>
      <c r="G1732" t="s">
        <v>27</v>
      </c>
      <c r="H1732" t="s">
        <v>11</v>
      </c>
      <c r="I1732">
        <v>1</v>
      </c>
      <c r="J1732" t="s">
        <v>19</v>
      </c>
      <c r="K1732" t="s">
        <v>11</v>
      </c>
    </row>
    <row r="1733" spans="1:11" x14ac:dyDescent="0.25">
      <c r="A1733" t="str">
        <f t="shared" si="114"/>
        <v>703</v>
      </c>
      <c r="B1733" t="str">
        <f>"8"</f>
        <v>8</v>
      </c>
      <c r="C1733" t="s">
        <v>2385</v>
      </c>
      <c r="D1733" t="str">
        <f t="shared" si="112"/>
        <v>2</v>
      </c>
      <c r="E1733">
        <v>1980</v>
      </c>
      <c r="F1733">
        <v>1938</v>
      </c>
      <c r="G1733" t="s">
        <v>64</v>
      </c>
      <c r="H1733" t="s">
        <v>11</v>
      </c>
      <c r="I1733">
        <v>1</v>
      </c>
      <c r="J1733" t="s">
        <v>19</v>
      </c>
      <c r="K1733" t="s">
        <v>11</v>
      </c>
    </row>
    <row r="1734" spans="1:11" x14ac:dyDescent="0.25">
      <c r="A1734" t="str">
        <f t="shared" si="114"/>
        <v>703</v>
      </c>
      <c r="B1734" t="str">
        <f>"11"</f>
        <v>11</v>
      </c>
      <c r="C1734" t="s">
        <v>2386</v>
      </c>
      <c r="D1734" t="str">
        <f t="shared" si="112"/>
        <v>2</v>
      </c>
      <c r="E1734">
        <v>0</v>
      </c>
      <c r="F1734" t="s">
        <v>11</v>
      </c>
      <c r="G1734" t="s">
        <v>18</v>
      </c>
      <c r="H1734" t="s">
        <v>11</v>
      </c>
      <c r="I1734">
        <v>0</v>
      </c>
      <c r="J1734" t="s">
        <v>19</v>
      </c>
      <c r="K1734" t="s">
        <v>11</v>
      </c>
    </row>
    <row r="1735" spans="1:11" x14ac:dyDescent="0.25">
      <c r="A1735" t="str">
        <f t="shared" si="114"/>
        <v>703</v>
      </c>
      <c r="B1735" t="str">
        <f>"12"</f>
        <v>12</v>
      </c>
      <c r="C1735" t="s">
        <v>2387</v>
      </c>
      <c r="D1735" t="str">
        <f t="shared" si="112"/>
        <v>2</v>
      </c>
      <c r="E1735">
        <v>1757</v>
      </c>
      <c r="F1735">
        <v>1964</v>
      </c>
      <c r="G1735" t="s">
        <v>35</v>
      </c>
      <c r="H1735" t="s">
        <v>11</v>
      </c>
      <c r="I1735">
        <v>1</v>
      </c>
      <c r="J1735" t="s">
        <v>19</v>
      </c>
      <c r="K1735" t="s">
        <v>11</v>
      </c>
    </row>
    <row r="1736" spans="1:11" x14ac:dyDescent="0.25">
      <c r="A1736" t="str">
        <f t="shared" si="114"/>
        <v>703</v>
      </c>
      <c r="B1736" t="str">
        <f>"13"</f>
        <v>13</v>
      </c>
      <c r="C1736" t="s">
        <v>2388</v>
      </c>
      <c r="D1736" t="str">
        <f t="shared" si="112"/>
        <v>2</v>
      </c>
      <c r="E1736">
        <v>1751</v>
      </c>
      <c r="F1736">
        <v>1964</v>
      </c>
      <c r="G1736" t="s">
        <v>35</v>
      </c>
      <c r="H1736" t="s">
        <v>11</v>
      </c>
      <c r="I1736">
        <v>1</v>
      </c>
      <c r="J1736" t="s">
        <v>19</v>
      </c>
      <c r="K1736" t="s">
        <v>11</v>
      </c>
    </row>
    <row r="1737" spans="1:11" x14ac:dyDescent="0.25">
      <c r="A1737" t="str">
        <f t="shared" si="114"/>
        <v>703</v>
      </c>
      <c r="B1737" t="str">
        <f>"14"</f>
        <v>14</v>
      </c>
      <c r="C1737" t="s">
        <v>2389</v>
      </c>
      <c r="D1737" t="str">
        <f t="shared" si="112"/>
        <v>2</v>
      </c>
      <c r="E1737">
        <v>1761</v>
      </c>
      <c r="F1737">
        <v>1964</v>
      </c>
      <c r="G1737" t="s">
        <v>35</v>
      </c>
      <c r="H1737" t="s">
        <v>11</v>
      </c>
      <c r="I1737">
        <v>1</v>
      </c>
      <c r="J1737" t="s">
        <v>19</v>
      </c>
      <c r="K1737" t="s">
        <v>11</v>
      </c>
    </row>
    <row r="1738" spans="1:11" x14ac:dyDescent="0.25">
      <c r="A1738" t="str">
        <f t="shared" si="114"/>
        <v>703</v>
      </c>
      <c r="B1738" t="str">
        <f>"15"</f>
        <v>15</v>
      </c>
      <c r="C1738" t="s">
        <v>2390</v>
      </c>
      <c r="D1738" t="str">
        <f t="shared" si="112"/>
        <v>2</v>
      </c>
      <c r="E1738">
        <v>1741</v>
      </c>
      <c r="F1738">
        <v>1964</v>
      </c>
      <c r="G1738" t="s">
        <v>35</v>
      </c>
      <c r="H1738" t="s">
        <v>11</v>
      </c>
      <c r="I1738">
        <v>1</v>
      </c>
      <c r="J1738" t="s">
        <v>19</v>
      </c>
      <c r="K1738" t="s">
        <v>11</v>
      </c>
    </row>
    <row r="1739" spans="1:11" x14ac:dyDescent="0.25">
      <c r="A1739" t="str">
        <f t="shared" si="114"/>
        <v>703</v>
      </c>
      <c r="B1739" t="str">
        <f>"16"</f>
        <v>16</v>
      </c>
      <c r="C1739" t="s">
        <v>2391</v>
      </c>
      <c r="D1739" t="str">
        <f t="shared" si="112"/>
        <v>2</v>
      </c>
      <c r="E1739">
        <v>1550</v>
      </c>
      <c r="F1739">
        <v>1963</v>
      </c>
      <c r="G1739" t="s">
        <v>35</v>
      </c>
      <c r="H1739" t="s">
        <v>11</v>
      </c>
      <c r="I1739">
        <v>1</v>
      </c>
      <c r="J1739" t="s">
        <v>19</v>
      </c>
      <c r="K1739" t="s">
        <v>11</v>
      </c>
    </row>
    <row r="1740" spans="1:11" x14ac:dyDescent="0.25">
      <c r="A1740" t="str">
        <f t="shared" si="114"/>
        <v>703</v>
      </c>
      <c r="B1740" t="str">
        <f>"17"</f>
        <v>17</v>
      </c>
      <c r="C1740" t="s">
        <v>2392</v>
      </c>
      <c r="D1740" t="str">
        <f t="shared" si="112"/>
        <v>2</v>
      </c>
      <c r="E1740">
        <v>1761</v>
      </c>
      <c r="F1740">
        <v>1963</v>
      </c>
      <c r="G1740" t="s">
        <v>35</v>
      </c>
      <c r="H1740" t="s">
        <v>11</v>
      </c>
      <c r="I1740">
        <v>1</v>
      </c>
      <c r="J1740" t="s">
        <v>19</v>
      </c>
      <c r="K1740" t="s">
        <v>11</v>
      </c>
    </row>
    <row r="1741" spans="1:11" x14ac:dyDescent="0.25">
      <c r="A1741" t="str">
        <f t="shared" si="114"/>
        <v>703</v>
      </c>
      <c r="B1741" t="str">
        <f>"18"</f>
        <v>18</v>
      </c>
      <c r="C1741" t="s">
        <v>2393</v>
      </c>
      <c r="D1741" t="str">
        <f t="shared" si="112"/>
        <v>2</v>
      </c>
      <c r="E1741">
        <v>1737</v>
      </c>
      <c r="F1741">
        <v>1955</v>
      </c>
      <c r="G1741" t="s">
        <v>35</v>
      </c>
      <c r="H1741" t="s">
        <v>11</v>
      </c>
      <c r="I1741">
        <v>1</v>
      </c>
      <c r="J1741" t="s">
        <v>19</v>
      </c>
      <c r="K1741" t="s">
        <v>11</v>
      </c>
    </row>
    <row r="1742" spans="1:11" x14ac:dyDescent="0.25">
      <c r="A1742" t="str">
        <f t="shared" si="114"/>
        <v>703</v>
      </c>
      <c r="B1742" t="str">
        <f>"19"</f>
        <v>19</v>
      </c>
      <c r="C1742" t="s">
        <v>2394</v>
      </c>
      <c r="D1742" t="str">
        <f t="shared" si="112"/>
        <v>2</v>
      </c>
      <c r="E1742">
        <v>1707</v>
      </c>
      <c r="F1742">
        <v>1963</v>
      </c>
      <c r="G1742" t="s">
        <v>35</v>
      </c>
      <c r="H1742" t="s">
        <v>11</v>
      </c>
      <c r="I1742">
        <v>1</v>
      </c>
      <c r="J1742" t="s">
        <v>19</v>
      </c>
      <c r="K1742" t="s">
        <v>11</v>
      </c>
    </row>
    <row r="1743" spans="1:11" x14ac:dyDescent="0.25">
      <c r="A1743" t="str">
        <f t="shared" si="114"/>
        <v>703</v>
      </c>
      <c r="B1743" t="str">
        <f>"20"</f>
        <v>20</v>
      </c>
      <c r="C1743" t="s">
        <v>2395</v>
      </c>
      <c r="D1743" t="str">
        <f t="shared" si="112"/>
        <v>2</v>
      </c>
      <c r="E1743">
        <v>1318</v>
      </c>
      <c r="F1743">
        <v>1963</v>
      </c>
      <c r="G1743" t="s">
        <v>35</v>
      </c>
      <c r="H1743" t="s">
        <v>11</v>
      </c>
      <c r="I1743">
        <v>1</v>
      </c>
      <c r="J1743" t="s">
        <v>19</v>
      </c>
      <c r="K1743" t="s">
        <v>11</v>
      </c>
    </row>
    <row r="1744" spans="1:11" x14ac:dyDescent="0.25">
      <c r="A1744" t="str">
        <f t="shared" si="114"/>
        <v>703</v>
      </c>
      <c r="B1744" t="str">
        <f>"21"</f>
        <v>21</v>
      </c>
      <c r="C1744" t="s">
        <v>2396</v>
      </c>
      <c r="D1744" t="str">
        <f t="shared" si="112"/>
        <v>2</v>
      </c>
      <c r="E1744">
        <v>1761</v>
      </c>
      <c r="F1744">
        <v>1963</v>
      </c>
      <c r="G1744" t="s">
        <v>35</v>
      </c>
      <c r="H1744" t="s">
        <v>11</v>
      </c>
      <c r="I1744">
        <v>1</v>
      </c>
      <c r="J1744" t="s">
        <v>19</v>
      </c>
      <c r="K1744" t="s">
        <v>11</v>
      </c>
    </row>
    <row r="1745" spans="1:11" x14ac:dyDescent="0.25">
      <c r="A1745" t="str">
        <f t="shared" si="114"/>
        <v>703</v>
      </c>
      <c r="B1745" t="str">
        <f>"22"</f>
        <v>22</v>
      </c>
      <c r="C1745" t="s">
        <v>2397</v>
      </c>
      <c r="D1745" t="str">
        <f t="shared" si="112"/>
        <v>2</v>
      </c>
      <c r="E1745">
        <v>3456</v>
      </c>
      <c r="F1745">
        <v>1952</v>
      </c>
      <c r="G1745" t="s">
        <v>135</v>
      </c>
      <c r="H1745" t="s">
        <v>11</v>
      </c>
      <c r="I1745">
        <v>1</v>
      </c>
      <c r="J1745" t="s">
        <v>19</v>
      </c>
      <c r="K1745" t="s">
        <v>11</v>
      </c>
    </row>
    <row r="1746" spans="1:11" x14ac:dyDescent="0.25">
      <c r="A1746" t="str">
        <f t="shared" si="114"/>
        <v>703</v>
      </c>
      <c r="B1746" t="str">
        <f>"23"</f>
        <v>23</v>
      </c>
      <c r="C1746" t="s">
        <v>2398</v>
      </c>
      <c r="D1746" t="str">
        <f t="shared" si="112"/>
        <v>2</v>
      </c>
      <c r="E1746">
        <v>2332</v>
      </c>
      <c r="F1746">
        <v>1960</v>
      </c>
      <c r="G1746" t="s">
        <v>2399</v>
      </c>
      <c r="H1746" t="s">
        <v>11</v>
      </c>
      <c r="I1746">
        <v>1</v>
      </c>
      <c r="J1746" t="s">
        <v>19</v>
      </c>
      <c r="K1746" t="s">
        <v>11</v>
      </c>
    </row>
    <row r="1747" spans="1:11" x14ac:dyDescent="0.25">
      <c r="A1747" t="str">
        <f t="shared" ref="A1747:A1757" si="115">"704"</f>
        <v>704</v>
      </c>
      <c r="B1747" t="str">
        <f>"1"</f>
        <v>1</v>
      </c>
      <c r="C1747" t="s">
        <v>2400</v>
      </c>
      <c r="D1747" t="str">
        <f t="shared" si="112"/>
        <v>2</v>
      </c>
      <c r="E1747">
        <v>1350</v>
      </c>
      <c r="F1747">
        <v>1964</v>
      </c>
      <c r="G1747" t="s">
        <v>35</v>
      </c>
      <c r="H1747" t="s">
        <v>11</v>
      </c>
      <c r="I1747">
        <v>1</v>
      </c>
      <c r="J1747" t="s">
        <v>19</v>
      </c>
      <c r="K1747" t="s">
        <v>11</v>
      </c>
    </row>
    <row r="1748" spans="1:11" x14ac:dyDescent="0.25">
      <c r="A1748" t="str">
        <f t="shared" si="115"/>
        <v>704</v>
      </c>
      <c r="B1748" t="str">
        <f>"2"</f>
        <v>2</v>
      </c>
      <c r="C1748" t="s">
        <v>2401</v>
      </c>
      <c r="D1748" t="str">
        <f t="shared" si="112"/>
        <v>2</v>
      </c>
      <c r="E1748">
        <v>1318</v>
      </c>
      <c r="F1748">
        <v>1964</v>
      </c>
      <c r="G1748" t="s">
        <v>35</v>
      </c>
      <c r="H1748" t="s">
        <v>11</v>
      </c>
      <c r="I1748">
        <v>1</v>
      </c>
      <c r="J1748" t="s">
        <v>19</v>
      </c>
      <c r="K1748" t="s">
        <v>11</v>
      </c>
    </row>
    <row r="1749" spans="1:11" x14ac:dyDescent="0.25">
      <c r="A1749" t="str">
        <f t="shared" si="115"/>
        <v>704</v>
      </c>
      <c r="B1749" t="str">
        <f>"3"</f>
        <v>3</v>
      </c>
      <c r="C1749" t="s">
        <v>2402</v>
      </c>
      <c r="D1749" t="str">
        <f t="shared" si="112"/>
        <v>2</v>
      </c>
      <c r="E1749">
        <v>1204</v>
      </c>
      <c r="F1749">
        <v>1959</v>
      </c>
      <c r="G1749" t="s">
        <v>35</v>
      </c>
      <c r="H1749" t="s">
        <v>11</v>
      </c>
      <c r="I1749">
        <v>1</v>
      </c>
      <c r="J1749" t="s">
        <v>19</v>
      </c>
      <c r="K1749" t="s">
        <v>11</v>
      </c>
    </row>
    <row r="1750" spans="1:11" x14ac:dyDescent="0.25">
      <c r="A1750" t="str">
        <f t="shared" si="115"/>
        <v>704</v>
      </c>
      <c r="B1750" t="str">
        <f>"4.01"</f>
        <v>4.01</v>
      </c>
      <c r="C1750" t="s">
        <v>2403</v>
      </c>
      <c r="D1750" t="str">
        <f t="shared" si="112"/>
        <v>2</v>
      </c>
      <c r="E1750">
        <v>2378</v>
      </c>
      <c r="F1750">
        <v>1945</v>
      </c>
      <c r="G1750" t="s">
        <v>2404</v>
      </c>
      <c r="H1750" t="s">
        <v>11</v>
      </c>
      <c r="I1750">
        <v>1</v>
      </c>
      <c r="J1750" t="s">
        <v>19</v>
      </c>
      <c r="K1750" t="s">
        <v>11</v>
      </c>
    </row>
    <row r="1751" spans="1:11" x14ac:dyDescent="0.25">
      <c r="A1751" t="str">
        <f t="shared" si="115"/>
        <v>704</v>
      </c>
      <c r="B1751" t="str">
        <f>"4.02"</f>
        <v>4.02</v>
      </c>
      <c r="C1751" t="s">
        <v>2405</v>
      </c>
      <c r="D1751" t="str">
        <f t="shared" si="112"/>
        <v>2</v>
      </c>
      <c r="E1751">
        <v>2372</v>
      </c>
      <c r="F1751">
        <v>1978</v>
      </c>
      <c r="G1751" t="s">
        <v>37</v>
      </c>
      <c r="H1751" t="s">
        <v>11</v>
      </c>
      <c r="I1751">
        <v>2</v>
      </c>
      <c r="J1751" t="s">
        <v>19</v>
      </c>
      <c r="K1751" t="s">
        <v>11</v>
      </c>
    </row>
    <row r="1752" spans="1:11" x14ac:dyDescent="0.25">
      <c r="A1752" t="str">
        <f t="shared" si="115"/>
        <v>704</v>
      </c>
      <c r="B1752" t="str">
        <f>"4.03"</f>
        <v>4.03</v>
      </c>
      <c r="C1752" t="s">
        <v>2406</v>
      </c>
      <c r="D1752" t="str">
        <f t="shared" si="112"/>
        <v>2</v>
      </c>
      <c r="E1752">
        <v>2164</v>
      </c>
      <c r="F1752">
        <v>1979</v>
      </c>
      <c r="G1752" t="s">
        <v>37</v>
      </c>
      <c r="H1752" t="s">
        <v>11</v>
      </c>
      <c r="I1752">
        <v>1</v>
      </c>
      <c r="J1752" t="s">
        <v>19</v>
      </c>
      <c r="K1752" t="s">
        <v>11</v>
      </c>
    </row>
    <row r="1753" spans="1:11" x14ac:dyDescent="0.25">
      <c r="A1753" t="str">
        <f t="shared" si="115"/>
        <v>704</v>
      </c>
      <c r="B1753" t="str">
        <f>"5"</f>
        <v>5</v>
      </c>
      <c r="C1753" t="s">
        <v>2407</v>
      </c>
      <c r="D1753" t="str">
        <f t="shared" si="112"/>
        <v>2</v>
      </c>
      <c r="E1753">
        <v>1567</v>
      </c>
      <c r="F1753">
        <v>1962</v>
      </c>
      <c r="G1753" t="s">
        <v>35</v>
      </c>
      <c r="H1753" t="s">
        <v>11</v>
      </c>
      <c r="I1753">
        <v>1</v>
      </c>
      <c r="J1753" t="s">
        <v>19</v>
      </c>
      <c r="K1753" t="s">
        <v>11</v>
      </c>
    </row>
    <row r="1754" spans="1:11" x14ac:dyDescent="0.25">
      <c r="A1754" t="str">
        <f t="shared" si="115"/>
        <v>704</v>
      </c>
      <c r="B1754" t="str">
        <f>"6"</f>
        <v>6</v>
      </c>
      <c r="C1754" t="s">
        <v>2408</v>
      </c>
      <c r="D1754" t="str">
        <f t="shared" si="112"/>
        <v>2</v>
      </c>
      <c r="E1754">
        <v>3136</v>
      </c>
      <c r="F1754">
        <v>1961</v>
      </c>
      <c r="G1754" t="s">
        <v>35</v>
      </c>
      <c r="H1754" t="s">
        <v>11</v>
      </c>
      <c r="I1754">
        <v>1</v>
      </c>
      <c r="J1754" t="s">
        <v>19</v>
      </c>
      <c r="K1754" t="s">
        <v>11</v>
      </c>
    </row>
    <row r="1755" spans="1:11" x14ac:dyDescent="0.25">
      <c r="A1755" t="str">
        <f t="shared" si="115"/>
        <v>704</v>
      </c>
      <c r="B1755" t="str">
        <f>"7"</f>
        <v>7</v>
      </c>
      <c r="C1755" t="s">
        <v>2409</v>
      </c>
      <c r="D1755" t="str">
        <f t="shared" si="112"/>
        <v>2</v>
      </c>
      <c r="E1755">
        <v>1436</v>
      </c>
      <c r="F1755">
        <v>1961</v>
      </c>
      <c r="G1755" t="s">
        <v>35</v>
      </c>
      <c r="H1755" t="s">
        <v>11</v>
      </c>
      <c r="I1755">
        <v>1</v>
      </c>
      <c r="J1755" t="s">
        <v>19</v>
      </c>
      <c r="K1755" t="s">
        <v>11</v>
      </c>
    </row>
    <row r="1756" spans="1:11" x14ac:dyDescent="0.25">
      <c r="A1756" t="str">
        <f t="shared" si="115"/>
        <v>704</v>
      </c>
      <c r="B1756" t="str">
        <f>"8"</f>
        <v>8</v>
      </c>
      <c r="C1756" t="s">
        <v>2410</v>
      </c>
      <c r="D1756" t="str">
        <f t="shared" si="112"/>
        <v>2</v>
      </c>
      <c r="E1756">
        <v>1836</v>
      </c>
      <c r="F1756">
        <v>1972</v>
      </c>
      <c r="G1756" t="s">
        <v>35</v>
      </c>
      <c r="H1756" t="s">
        <v>11</v>
      </c>
      <c r="I1756">
        <v>1</v>
      </c>
      <c r="J1756" t="s">
        <v>19</v>
      </c>
      <c r="K1756" t="s">
        <v>11</v>
      </c>
    </row>
    <row r="1757" spans="1:11" x14ac:dyDescent="0.25">
      <c r="A1757" t="str">
        <f t="shared" si="115"/>
        <v>704</v>
      </c>
      <c r="B1757" t="str">
        <f>"9"</f>
        <v>9</v>
      </c>
      <c r="C1757" t="s">
        <v>2411</v>
      </c>
      <c r="D1757" t="str">
        <f t="shared" si="112"/>
        <v>2</v>
      </c>
      <c r="E1757">
        <v>1541</v>
      </c>
      <c r="F1757">
        <v>1961</v>
      </c>
      <c r="G1757" t="s">
        <v>35</v>
      </c>
      <c r="H1757" t="s">
        <v>11</v>
      </c>
      <c r="I1757">
        <v>1</v>
      </c>
      <c r="J1757" t="s">
        <v>19</v>
      </c>
      <c r="K1757" t="s">
        <v>11</v>
      </c>
    </row>
    <row r="1758" spans="1:11" x14ac:dyDescent="0.25">
      <c r="A1758" t="str">
        <f t="shared" ref="A1758:A1775" si="116">"705"</f>
        <v>705</v>
      </c>
      <c r="B1758" t="str">
        <f>"1"</f>
        <v>1</v>
      </c>
      <c r="C1758" t="s">
        <v>2412</v>
      </c>
      <c r="D1758" t="str">
        <f t="shared" si="112"/>
        <v>2</v>
      </c>
      <c r="E1758">
        <v>1944</v>
      </c>
      <c r="F1758">
        <v>1950</v>
      </c>
      <c r="G1758" t="s">
        <v>35</v>
      </c>
      <c r="H1758" t="s">
        <v>11</v>
      </c>
      <c r="I1758">
        <v>1</v>
      </c>
      <c r="J1758" t="s">
        <v>19</v>
      </c>
      <c r="K1758" t="s">
        <v>11</v>
      </c>
    </row>
    <row r="1759" spans="1:11" x14ac:dyDescent="0.25">
      <c r="A1759" t="str">
        <f t="shared" si="116"/>
        <v>705</v>
      </c>
      <c r="B1759" t="str">
        <f>"2"</f>
        <v>2</v>
      </c>
      <c r="C1759" t="s">
        <v>2413</v>
      </c>
      <c r="D1759" t="str">
        <f t="shared" ref="D1759:D1822" si="117">"2"</f>
        <v>2</v>
      </c>
      <c r="E1759">
        <v>5611</v>
      </c>
      <c r="F1759">
        <v>1950</v>
      </c>
      <c r="G1759" t="s">
        <v>2414</v>
      </c>
      <c r="H1759" t="s">
        <v>11</v>
      </c>
      <c r="I1759">
        <v>1</v>
      </c>
      <c r="J1759" t="s">
        <v>19</v>
      </c>
      <c r="K1759" t="s">
        <v>11</v>
      </c>
    </row>
    <row r="1760" spans="1:11" x14ac:dyDescent="0.25">
      <c r="A1760" t="str">
        <f t="shared" si="116"/>
        <v>705</v>
      </c>
      <c r="B1760" t="str">
        <f>"3"</f>
        <v>3</v>
      </c>
      <c r="C1760" t="s">
        <v>2415</v>
      </c>
      <c r="D1760" t="str">
        <f t="shared" si="117"/>
        <v>2</v>
      </c>
      <c r="E1760">
        <v>4295</v>
      </c>
      <c r="F1760">
        <v>1925</v>
      </c>
      <c r="G1760" t="s">
        <v>2040</v>
      </c>
      <c r="H1760" t="s">
        <v>11</v>
      </c>
      <c r="I1760">
        <v>2</v>
      </c>
      <c r="J1760" t="s">
        <v>19</v>
      </c>
      <c r="K1760" t="s">
        <v>11</v>
      </c>
    </row>
    <row r="1761" spans="1:11" x14ac:dyDescent="0.25">
      <c r="A1761" t="str">
        <f t="shared" si="116"/>
        <v>705</v>
      </c>
      <c r="B1761" t="str">
        <f>"4"</f>
        <v>4</v>
      </c>
      <c r="C1761" t="s">
        <v>2416</v>
      </c>
      <c r="D1761" t="str">
        <f t="shared" si="117"/>
        <v>2</v>
      </c>
      <c r="E1761">
        <v>3954</v>
      </c>
      <c r="F1761">
        <v>1885</v>
      </c>
      <c r="G1761" t="s">
        <v>1979</v>
      </c>
      <c r="H1761" t="s">
        <v>11</v>
      </c>
      <c r="I1761">
        <v>2</v>
      </c>
      <c r="J1761" t="s">
        <v>19</v>
      </c>
      <c r="K1761" t="s">
        <v>11</v>
      </c>
    </row>
    <row r="1762" spans="1:11" x14ac:dyDescent="0.25">
      <c r="A1762" t="str">
        <f t="shared" si="116"/>
        <v>705</v>
      </c>
      <c r="B1762" t="str">
        <f>"5"</f>
        <v>5</v>
      </c>
      <c r="C1762" t="s">
        <v>2417</v>
      </c>
      <c r="D1762" t="str">
        <f t="shared" si="117"/>
        <v>2</v>
      </c>
      <c r="E1762">
        <v>3327</v>
      </c>
      <c r="F1762">
        <v>1953</v>
      </c>
      <c r="G1762" t="s">
        <v>139</v>
      </c>
      <c r="H1762" t="s">
        <v>11</v>
      </c>
      <c r="I1762">
        <v>1</v>
      </c>
      <c r="J1762" t="s">
        <v>19</v>
      </c>
      <c r="K1762" t="s">
        <v>11</v>
      </c>
    </row>
    <row r="1763" spans="1:11" x14ac:dyDescent="0.25">
      <c r="A1763" t="str">
        <f t="shared" si="116"/>
        <v>705</v>
      </c>
      <c r="B1763" t="str">
        <f>"6"</f>
        <v>6</v>
      </c>
      <c r="C1763" t="s">
        <v>2418</v>
      </c>
      <c r="D1763" t="str">
        <f t="shared" si="117"/>
        <v>2</v>
      </c>
      <c r="E1763">
        <v>1798</v>
      </c>
      <c r="F1763">
        <v>1934</v>
      </c>
      <c r="G1763" t="s">
        <v>202</v>
      </c>
      <c r="H1763" t="s">
        <v>11</v>
      </c>
      <c r="I1763">
        <v>1</v>
      </c>
      <c r="J1763" t="s">
        <v>19</v>
      </c>
      <c r="K1763" t="s">
        <v>11</v>
      </c>
    </row>
    <row r="1764" spans="1:11" x14ac:dyDescent="0.25">
      <c r="A1764" t="str">
        <f t="shared" si="116"/>
        <v>705</v>
      </c>
      <c r="B1764" t="str">
        <f>"7"</f>
        <v>7</v>
      </c>
      <c r="C1764" t="s">
        <v>2419</v>
      </c>
      <c r="D1764" t="str">
        <f t="shared" si="117"/>
        <v>2</v>
      </c>
      <c r="E1764">
        <v>1838</v>
      </c>
      <c r="F1764">
        <v>1937</v>
      </c>
      <c r="G1764" t="s">
        <v>368</v>
      </c>
      <c r="H1764" t="s">
        <v>11</v>
      </c>
      <c r="I1764">
        <v>1</v>
      </c>
      <c r="J1764" t="s">
        <v>19</v>
      </c>
      <c r="K1764" t="s">
        <v>11</v>
      </c>
    </row>
    <row r="1765" spans="1:11" x14ac:dyDescent="0.25">
      <c r="A1765" t="str">
        <f t="shared" si="116"/>
        <v>705</v>
      </c>
      <c r="B1765" t="str">
        <f>"8"</f>
        <v>8</v>
      </c>
      <c r="C1765" t="s">
        <v>2420</v>
      </c>
      <c r="D1765" t="str">
        <f t="shared" si="117"/>
        <v>2</v>
      </c>
      <c r="E1765">
        <v>1404</v>
      </c>
      <c r="F1765">
        <v>1929</v>
      </c>
      <c r="G1765" t="s">
        <v>29</v>
      </c>
      <c r="H1765" t="s">
        <v>11</v>
      </c>
      <c r="I1765">
        <v>1</v>
      </c>
      <c r="J1765" t="s">
        <v>19</v>
      </c>
      <c r="K1765" t="s">
        <v>11</v>
      </c>
    </row>
    <row r="1766" spans="1:11" x14ac:dyDescent="0.25">
      <c r="A1766" t="str">
        <f t="shared" si="116"/>
        <v>705</v>
      </c>
      <c r="B1766" t="str">
        <f>"9"</f>
        <v>9</v>
      </c>
      <c r="C1766" t="s">
        <v>2421</v>
      </c>
      <c r="D1766" t="str">
        <f t="shared" si="117"/>
        <v>2</v>
      </c>
      <c r="E1766">
        <v>2505</v>
      </c>
      <c r="F1766">
        <v>1927</v>
      </c>
      <c r="G1766" t="s">
        <v>49</v>
      </c>
      <c r="H1766" t="s">
        <v>11</v>
      </c>
      <c r="I1766">
        <v>1</v>
      </c>
      <c r="J1766" t="s">
        <v>19</v>
      </c>
      <c r="K1766" t="s">
        <v>11</v>
      </c>
    </row>
    <row r="1767" spans="1:11" x14ac:dyDescent="0.25">
      <c r="A1767" t="str">
        <f t="shared" si="116"/>
        <v>705</v>
      </c>
      <c r="B1767" t="str">
        <f>"10"</f>
        <v>10</v>
      </c>
      <c r="C1767" t="s">
        <v>2422</v>
      </c>
      <c r="D1767" t="str">
        <f t="shared" si="117"/>
        <v>2</v>
      </c>
      <c r="E1767">
        <v>1950</v>
      </c>
      <c r="F1767">
        <v>1931</v>
      </c>
      <c r="G1767" t="s">
        <v>49</v>
      </c>
      <c r="H1767" t="s">
        <v>11</v>
      </c>
      <c r="I1767">
        <v>1</v>
      </c>
      <c r="J1767" t="s">
        <v>19</v>
      </c>
      <c r="K1767" t="s">
        <v>11</v>
      </c>
    </row>
    <row r="1768" spans="1:11" x14ac:dyDescent="0.25">
      <c r="A1768" t="str">
        <f t="shared" si="116"/>
        <v>705</v>
      </c>
      <c r="B1768" t="str">
        <f>"11"</f>
        <v>11</v>
      </c>
      <c r="C1768" t="s">
        <v>2423</v>
      </c>
      <c r="D1768" t="str">
        <f t="shared" si="117"/>
        <v>2</v>
      </c>
      <c r="E1768">
        <v>1678</v>
      </c>
      <c r="F1768">
        <v>1949</v>
      </c>
      <c r="G1768" t="s">
        <v>86</v>
      </c>
      <c r="H1768" t="s">
        <v>11</v>
      </c>
      <c r="I1768">
        <v>1</v>
      </c>
      <c r="J1768" t="s">
        <v>19</v>
      </c>
      <c r="K1768" t="s">
        <v>11</v>
      </c>
    </row>
    <row r="1769" spans="1:11" x14ac:dyDescent="0.25">
      <c r="A1769" t="str">
        <f t="shared" si="116"/>
        <v>705</v>
      </c>
      <c r="B1769" t="str">
        <f>"12"</f>
        <v>12</v>
      </c>
      <c r="C1769" t="s">
        <v>2424</v>
      </c>
      <c r="D1769" t="str">
        <f t="shared" si="117"/>
        <v>2</v>
      </c>
      <c r="E1769">
        <v>1590</v>
      </c>
      <c r="F1769">
        <v>1951</v>
      </c>
      <c r="G1769" t="s">
        <v>202</v>
      </c>
      <c r="H1769" t="s">
        <v>11</v>
      </c>
      <c r="I1769">
        <v>1</v>
      </c>
      <c r="J1769" t="s">
        <v>19</v>
      </c>
      <c r="K1769" t="s">
        <v>11</v>
      </c>
    </row>
    <row r="1770" spans="1:11" x14ac:dyDescent="0.25">
      <c r="A1770" t="str">
        <f t="shared" si="116"/>
        <v>705</v>
      </c>
      <c r="B1770" t="str">
        <f>"13"</f>
        <v>13</v>
      </c>
      <c r="C1770" t="s">
        <v>2425</v>
      </c>
      <c r="D1770" t="str">
        <f t="shared" si="117"/>
        <v>2</v>
      </c>
      <c r="E1770">
        <v>1632</v>
      </c>
      <c r="F1770">
        <v>1951</v>
      </c>
      <c r="G1770" t="s">
        <v>42</v>
      </c>
      <c r="H1770" t="s">
        <v>11</v>
      </c>
      <c r="I1770">
        <v>1</v>
      </c>
      <c r="J1770" t="s">
        <v>19</v>
      </c>
      <c r="K1770" t="s">
        <v>11</v>
      </c>
    </row>
    <row r="1771" spans="1:11" x14ac:dyDescent="0.25">
      <c r="A1771" t="str">
        <f t="shared" si="116"/>
        <v>705</v>
      </c>
      <c r="B1771" t="str">
        <f>"14"</f>
        <v>14</v>
      </c>
      <c r="C1771" t="s">
        <v>2426</v>
      </c>
      <c r="D1771" t="str">
        <f t="shared" si="117"/>
        <v>2</v>
      </c>
      <c r="E1771">
        <v>1862</v>
      </c>
      <c r="F1771">
        <v>1951</v>
      </c>
      <c r="G1771" t="s">
        <v>42</v>
      </c>
      <c r="H1771" t="s">
        <v>11</v>
      </c>
      <c r="I1771">
        <v>1</v>
      </c>
      <c r="J1771" t="s">
        <v>19</v>
      </c>
      <c r="K1771" t="s">
        <v>11</v>
      </c>
    </row>
    <row r="1772" spans="1:11" x14ac:dyDescent="0.25">
      <c r="A1772" t="str">
        <f t="shared" si="116"/>
        <v>705</v>
      </c>
      <c r="B1772" t="str">
        <f>"15"</f>
        <v>15</v>
      </c>
      <c r="C1772" t="s">
        <v>2427</v>
      </c>
      <c r="D1772" t="str">
        <f t="shared" si="117"/>
        <v>2</v>
      </c>
      <c r="E1772">
        <v>1652</v>
      </c>
      <c r="F1772">
        <v>1945</v>
      </c>
      <c r="G1772" t="s">
        <v>35</v>
      </c>
      <c r="H1772" t="s">
        <v>11</v>
      </c>
      <c r="I1772">
        <v>1</v>
      </c>
      <c r="J1772" t="s">
        <v>19</v>
      </c>
      <c r="K1772" t="s">
        <v>11</v>
      </c>
    </row>
    <row r="1773" spans="1:11" x14ac:dyDescent="0.25">
      <c r="A1773" t="str">
        <f t="shared" si="116"/>
        <v>705</v>
      </c>
      <c r="B1773" t="str">
        <f>"16"</f>
        <v>16</v>
      </c>
      <c r="C1773" t="s">
        <v>2428</v>
      </c>
      <c r="D1773" t="str">
        <f t="shared" si="117"/>
        <v>2</v>
      </c>
      <c r="E1773">
        <v>1816</v>
      </c>
      <c r="F1773">
        <v>1932</v>
      </c>
      <c r="G1773" t="s">
        <v>29</v>
      </c>
      <c r="H1773" t="s">
        <v>11</v>
      </c>
      <c r="I1773">
        <v>1</v>
      </c>
      <c r="J1773" t="s">
        <v>19</v>
      </c>
      <c r="K1773" t="s">
        <v>11</v>
      </c>
    </row>
    <row r="1774" spans="1:11" x14ac:dyDescent="0.25">
      <c r="A1774" t="str">
        <f t="shared" si="116"/>
        <v>705</v>
      </c>
      <c r="B1774" t="str">
        <f>"17"</f>
        <v>17</v>
      </c>
      <c r="C1774" t="s">
        <v>2429</v>
      </c>
      <c r="D1774" t="str">
        <f t="shared" si="117"/>
        <v>2</v>
      </c>
      <c r="E1774">
        <v>1654</v>
      </c>
      <c r="F1774">
        <v>1929</v>
      </c>
      <c r="G1774" t="s">
        <v>29</v>
      </c>
      <c r="H1774" t="s">
        <v>11</v>
      </c>
      <c r="I1774">
        <v>1</v>
      </c>
      <c r="J1774" t="s">
        <v>19</v>
      </c>
      <c r="K1774" t="s">
        <v>11</v>
      </c>
    </row>
    <row r="1775" spans="1:11" x14ac:dyDescent="0.25">
      <c r="A1775" t="str">
        <f t="shared" si="116"/>
        <v>705</v>
      </c>
      <c r="B1775" t="str">
        <f>"18"</f>
        <v>18</v>
      </c>
      <c r="C1775" t="s">
        <v>2430</v>
      </c>
      <c r="D1775" t="str">
        <f t="shared" si="117"/>
        <v>2</v>
      </c>
      <c r="E1775">
        <v>1325</v>
      </c>
      <c r="F1775">
        <v>1940</v>
      </c>
      <c r="G1775" t="s">
        <v>35</v>
      </c>
      <c r="H1775" t="s">
        <v>11</v>
      </c>
      <c r="I1775">
        <v>1</v>
      </c>
      <c r="J1775" t="s">
        <v>19</v>
      </c>
      <c r="K1775" t="s">
        <v>11</v>
      </c>
    </row>
    <row r="1776" spans="1:11" x14ac:dyDescent="0.25">
      <c r="A1776" t="str">
        <f t="shared" ref="A1776:A1789" si="118">"706"</f>
        <v>706</v>
      </c>
      <c r="B1776" t="str">
        <f>"1"</f>
        <v>1</v>
      </c>
      <c r="C1776" t="s">
        <v>2431</v>
      </c>
      <c r="D1776" t="str">
        <f t="shared" si="117"/>
        <v>2</v>
      </c>
      <c r="E1776">
        <v>1590</v>
      </c>
      <c r="F1776">
        <v>1952</v>
      </c>
      <c r="G1776" t="s">
        <v>40</v>
      </c>
      <c r="H1776" t="s">
        <v>11</v>
      </c>
      <c r="I1776">
        <v>1</v>
      </c>
      <c r="J1776" t="s">
        <v>19</v>
      </c>
      <c r="K1776" t="s">
        <v>11</v>
      </c>
    </row>
    <row r="1777" spans="1:11" x14ac:dyDescent="0.25">
      <c r="A1777" t="str">
        <f t="shared" si="118"/>
        <v>706</v>
      </c>
      <c r="B1777" t="str">
        <f>"2"</f>
        <v>2</v>
      </c>
      <c r="C1777" t="s">
        <v>2432</v>
      </c>
      <c r="D1777" t="str">
        <f t="shared" si="117"/>
        <v>2</v>
      </c>
      <c r="E1777">
        <v>1584</v>
      </c>
      <c r="F1777">
        <v>1951</v>
      </c>
      <c r="G1777" t="s">
        <v>42</v>
      </c>
      <c r="H1777" t="s">
        <v>11</v>
      </c>
      <c r="I1777">
        <v>1</v>
      </c>
      <c r="J1777" t="s">
        <v>19</v>
      </c>
      <c r="K1777" t="s">
        <v>11</v>
      </c>
    </row>
    <row r="1778" spans="1:11" x14ac:dyDescent="0.25">
      <c r="A1778" t="str">
        <f t="shared" si="118"/>
        <v>706</v>
      </c>
      <c r="B1778" t="str">
        <f>"3"</f>
        <v>3</v>
      </c>
      <c r="C1778" t="s">
        <v>2433</v>
      </c>
      <c r="D1778" t="str">
        <f t="shared" si="117"/>
        <v>2</v>
      </c>
      <c r="E1778">
        <v>1636</v>
      </c>
      <c r="F1778">
        <v>1951</v>
      </c>
      <c r="G1778" t="s">
        <v>42</v>
      </c>
      <c r="H1778" t="s">
        <v>11</v>
      </c>
      <c r="I1778">
        <v>1</v>
      </c>
      <c r="J1778" t="s">
        <v>19</v>
      </c>
      <c r="K1778" t="s">
        <v>11</v>
      </c>
    </row>
    <row r="1779" spans="1:11" x14ac:dyDescent="0.25">
      <c r="A1779" t="str">
        <f t="shared" si="118"/>
        <v>706</v>
      </c>
      <c r="B1779" t="str">
        <f>"4"</f>
        <v>4</v>
      </c>
      <c r="C1779" t="s">
        <v>2434</v>
      </c>
      <c r="D1779" t="str">
        <f t="shared" si="117"/>
        <v>2</v>
      </c>
      <c r="E1779">
        <v>1864</v>
      </c>
      <c r="F1779">
        <v>1951</v>
      </c>
      <c r="G1779" t="s">
        <v>42</v>
      </c>
      <c r="H1779" t="s">
        <v>11</v>
      </c>
      <c r="I1779">
        <v>2</v>
      </c>
      <c r="J1779" t="s">
        <v>19</v>
      </c>
      <c r="K1779" t="s">
        <v>11</v>
      </c>
    </row>
    <row r="1780" spans="1:11" x14ac:dyDescent="0.25">
      <c r="A1780" t="str">
        <f t="shared" si="118"/>
        <v>706</v>
      </c>
      <c r="B1780" t="str">
        <f>"5"</f>
        <v>5</v>
      </c>
      <c r="C1780" t="s">
        <v>2435</v>
      </c>
      <c r="D1780" t="str">
        <f t="shared" si="117"/>
        <v>2</v>
      </c>
      <c r="E1780">
        <v>1632</v>
      </c>
      <c r="F1780">
        <v>1951</v>
      </c>
      <c r="G1780" t="s">
        <v>192</v>
      </c>
      <c r="H1780" t="s">
        <v>11</v>
      </c>
      <c r="I1780">
        <v>1</v>
      </c>
      <c r="J1780" t="s">
        <v>19</v>
      </c>
      <c r="K1780" t="s">
        <v>11</v>
      </c>
    </row>
    <row r="1781" spans="1:11" x14ac:dyDescent="0.25">
      <c r="A1781" t="str">
        <f t="shared" si="118"/>
        <v>706</v>
      </c>
      <c r="B1781" t="str">
        <f>"6"</f>
        <v>6</v>
      </c>
      <c r="C1781" t="s">
        <v>2436</v>
      </c>
      <c r="D1781" t="str">
        <f t="shared" si="117"/>
        <v>2</v>
      </c>
      <c r="E1781">
        <v>1672</v>
      </c>
      <c r="F1781">
        <v>1950</v>
      </c>
      <c r="G1781" t="s">
        <v>27</v>
      </c>
      <c r="H1781" t="s">
        <v>11</v>
      </c>
      <c r="I1781">
        <v>1</v>
      </c>
      <c r="J1781" t="s">
        <v>19</v>
      </c>
      <c r="K1781" t="s">
        <v>11</v>
      </c>
    </row>
    <row r="1782" spans="1:11" x14ac:dyDescent="0.25">
      <c r="A1782" t="str">
        <f t="shared" si="118"/>
        <v>706</v>
      </c>
      <c r="B1782" t="str">
        <f>"7"</f>
        <v>7</v>
      </c>
      <c r="C1782" t="s">
        <v>2437</v>
      </c>
      <c r="D1782" t="str">
        <f t="shared" si="117"/>
        <v>2</v>
      </c>
      <c r="E1782">
        <v>1524</v>
      </c>
      <c r="F1782">
        <v>1950</v>
      </c>
      <c r="G1782" t="s">
        <v>192</v>
      </c>
      <c r="H1782" t="s">
        <v>11</v>
      </c>
      <c r="I1782">
        <v>1</v>
      </c>
      <c r="J1782" t="s">
        <v>19</v>
      </c>
      <c r="K1782" t="s">
        <v>11</v>
      </c>
    </row>
    <row r="1783" spans="1:11" x14ac:dyDescent="0.25">
      <c r="A1783" t="str">
        <f t="shared" si="118"/>
        <v>706</v>
      </c>
      <c r="B1783" t="str">
        <f>"8"</f>
        <v>8</v>
      </c>
      <c r="C1783" t="s">
        <v>2438</v>
      </c>
      <c r="D1783" t="str">
        <f t="shared" si="117"/>
        <v>2</v>
      </c>
      <c r="E1783">
        <v>1718</v>
      </c>
      <c r="F1783">
        <v>1950</v>
      </c>
      <c r="G1783" t="s">
        <v>64</v>
      </c>
      <c r="H1783" t="s">
        <v>11</v>
      </c>
      <c r="I1783">
        <v>1</v>
      </c>
      <c r="J1783" t="s">
        <v>19</v>
      </c>
      <c r="K1783" t="s">
        <v>11</v>
      </c>
    </row>
    <row r="1784" spans="1:11" x14ac:dyDescent="0.25">
      <c r="A1784" t="str">
        <f t="shared" si="118"/>
        <v>706</v>
      </c>
      <c r="B1784" t="str">
        <f>"9"</f>
        <v>9</v>
      </c>
      <c r="C1784" t="s">
        <v>2439</v>
      </c>
      <c r="D1784" t="str">
        <f t="shared" si="117"/>
        <v>2</v>
      </c>
      <c r="E1784">
        <v>1752</v>
      </c>
      <c r="F1784">
        <v>1952</v>
      </c>
      <c r="G1784" t="s">
        <v>368</v>
      </c>
      <c r="H1784" t="s">
        <v>11</v>
      </c>
      <c r="I1784">
        <v>1</v>
      </c>
      <c r="J1784" t="s">
        <v>19</v>
      </c>
      <c r="K1784" t="s">
        <v>11</v>
      </c>
    </row>
    <row r="1785" spans="1:11" x14ac:dyDescent="0.25">
      <c r="A1785" t="str">
        <f t="shared" si="118"/>
        <v>706</v>
      </c>
      <c r="B1785" t="str">
        <f>"10.01"</f>
        <v>10.01</v>
      </c>
      <c r="C1785" t="s">
        <v>2302</v>
      </c>
      <c r="D1785" t="str">
        <f t="shared" si="117"/>
        <v>2</v>
      </c>
      <c r="E1785">
        <v>2654</v>
      </c>
      <c r="F1785">
        <v>1985</v>
      </c>
      <c r="G1785" t="s">
        <v>2440</v>
      </c>
      <c r="H1785" t="s">
        <v>11</v>
      </c>
      <c r="I1785">
        <v>1</v>
      </c>
      <c r="J1785" t="s">
        <v>19</v>
      </c>
      <c r="K1785" t="s">
        <v>11</v>
      </c>
    </row>
    <row r="1786" spans="1:11" x14ac:dyDescent="0.25">
      <c r="A1786" t="str">
        <f t="shared" si="118"/>
        <v>706</v>
      </c>
      <c r="B1786" t="str">
        <f>"10.02"</f>
        <v>10.02</v>
      </c>
      <c r="C1786" t="s">
        <v>2441</v>
      </c>
      <c r="D1786" t="str">
        <f t="shared" si="117"/>
        <v>2</v>
      </c>
      <c r="E1786">
        <v>2833</v>
      </c>
      <c r="F1786">
        <v>1987</v>
      </c>
      <c r="G1786" t="s">
        <v>1504</v>
      </c>
      <c r="H1786" t="s">
        <v>11</v>
      </c>
      <c r="I1786">
        <v>1</v>
      </c>
      <c r="J1786" t="s">
        <v>19</v>
      </c>
      <c r="K1786" t="s">
        <v>11</v>
      </c>
    </row>
    <row r="1787" spans="1:11" x14ac:dyDescent="0.25">
      <c r="A1787" t="str">
        <f t="shared" si="118"/>
        <v>706</v>
      </c>
      <c r="B1787" t="str">
        <f>"11"</f>
        <v>11</v>
      </c>
      <c r="C1787" t="s">
        <v>2442</v>
      </c>
      <c r="D1787" t="str">
        <f t="shared" si="117"/>
        <v>2</v>
      </c>
      <c r="E1787">
        <v>2100</v>
      </c>
      <c r="F1787">
        <v>1923</v>
      </c>
      <c r="G1787" t="s">
        <v>49</v>
      </c>
      <c r="H1787" t="s">
        <v>11</v>
      </c>
      <c r="I1787">
        <v>1</v>
      </c>
      <c r="J1787" t="s">
        <v>19</v>
      </c>
      <c r="K1787" t="s">
        <v>11</v>
      </c>
    </row>
    <row r="1788" spans="1:11" x14ac:dyDescent="0.25">
      <c r="A1788" t="str">
        <f t="shared" si="118"/>
        <v>706</v>
      </c>
      <c r="B1788" t="str">
        <f>"12"</f>
        <v>12</v>
      </c>
      <c r="C1788" t="s">
        <v>2443</v>
      </c>
      <c r="D1788" t="str">
        <f t="shared" si="117"/>
        <v>2</v>
      </c>
      <c r="E1788">
        <v>2132</v>
      </c>
      <c r="F1788">
        <v>1928</v>
      </c>
      <c r="G1788" t="s">
        <v>2040</v>
      </c>
      <c r="H1788" t="s">
        <v>11</v>
      </c>
      <c r="I1788">
        <v>1</v>
      </c>
      <c r="J1788" t="s">
        <v>19</v>
      </c>
      <c r="K1788" t="s">
        <v>11</v>
      </c>
    </row>
    <row r="1789" spans="1:11" x14ac:dyDescent="0.25">
      <c r="A1789" t="str">
        <f t="shared" si="118"/>
        <v>706</v>
      </c>
      <c r="B1789" t="str">
        <f>"13"</f>
        <v>13</v>
      </c>
      <c r="C1789" t="s">
        <v>2444</v>
      </c>
      <c r="D1789" t="str">
        <f t="shared" si="117"/>
        <v>2</v>
      </c>
      <c r="E1789">
        <v>1520</v>
      </c>
      <c r="F1789">
        <v>1952</v>
      </c>
      <c r="G1789" t="s">
        <v>27</v>
      </c>
      <c r="H1789" t="s">
        <v>11</v>
      </c>
      <c r="I1789">
        <v>1</v>
      </c>
      <c r="J1789" t="s">
        <v>19</v>
      </c>
      <c r="K1789" t="s">
        <v>11</v>
      </c>
    </row>
    <row r="1790" spans="1:11" x14ac:dyDescent="0.25">
      <c r="A1790" t="str">
        <f t="shared" ref="A1790:A1823" si="119">"707"</f>
        <v>707</v>
      </c>
      <c r="B1790" t="str">
        <f>"2"</f>
        <v>2</v>
      </c>
      <c r="C1790" t="s">
        <v>2445</v>
      </c>
      <c r="D1790" t="str">
        <f t="shared" si="117"/>
        <v>2</v>
      </c>
      <c r="E1790">
        <v>2311</v>
      </c>
      <c r="F1790">
        <v>1930</v>
      </c>
      <c r="G1790" t="s">
        <v>49</v>
      </c>
      <c r="H1790" t="s">
        <v>11</v>
      </c>
      <c r="I1790">
        <v>1</v>
      </c>
      <c r="J1790" t="s">
        <v>19</v>
      </c>
      <c r="K1790" t="s">
        <v>11</v>
      </c>
    </row>
    <row r="1791" spans="1:11" x14ac:dyDescent="0.25">
      <c r="A1791" t="str">
        <f t="shared" si="119"/>
        <v>707</v>
      </c>
      <c r="B1791" t="str">
        <f>"3"</f>
        <v>3</v>
      </c>
      <c r="C1791" t="s">
        <v>2446</v>
      </c>
      <c r="D1791" t="str">
        <f t="shared" si="117"/>
        <v>2</v>
      </c>
      <c r="E1791">
        <v>1715</v>
      </c>
      <c r="F1791">
        <v>1960</v>
      </c>
      <c r="G1791" t="s">
        <v>35</v>
      </c>
      <c r="H1791" t="s">
        <v>11</v>
      </c>
      <c r="I1791">
        <v>1</v>
      </c>
      <c r="J1791" t="s">
        <v>19</v>
      </c>
      <c r="K1791" t="s">
        <v>11</v>
      </c>
    </row>
    <row r="1792" spans="1:11" x14ac:dyDescent="0.25">
      <c r="A1792" t="str">
        <f t="shared" si="119"/>
        <v>707</v>
      </c>
      <c r="B1792" t="str">
        <f>"4"</f>
        <v>4</v>
      </c>
      <c r="C1792" t="s">
        <v>2447</v>
      </c>
      <c r="D1792" t="str">
        <f t="shared" si="117"/>
        <v>2</v>
      </c>
      <c r="E1792">
        <v>1687</v>
      </c>
      <c r="F1792">
        <v>1964</v>
      </c>
      <c r="G1792" t="s">
        <v>35</v>
      </c>
      <c r="H1792" t="s">
        <v>11</v>
      </c>
      <c r="I1792">
        <v>1</v>
      </c>
      <c r="J1792" t="s">
        <v>19</v>
      </c>
      <c r="K1792" t="s">
        <v>11</v>
      </c>
    </row>
    <row r="1793" spans="1:11" x14ac:dyDescent="0.25">
      <c r="A1793" t="str">
        <f t="shared" si="119"/>
        <v>707</v>
      </c>
      <c r="B1793" t="str">
        <f>"5"</f>
        <v>5</v>
      </c>
      <c r="C1793" t="s">
        <v>2448</v>
      </c>
      <c r="D1793" t="str">
        <f t="shared" si="117"/>
        <v>2</v>
      </c>
      <c r="E1793">
        <v>2194</v>
      </c>
      <c r="F1793">
        <v>1900</v>
      </c>
      <c r="G1793" t="s">
        <v>29</v>
      </c>
      <c r="H1793" t="s">
        <v>11</v>
      </c>
      <c r="I1793">
        <v>1</v>
      </c>
      <c r="J1793" t="s">
        <v>19</v>
      </c>
      <c r="K1793" t="s">
        <v>11</v>
      </c>
    </row>
    <row r="1794" spans="1:11" x14ac:dyDescent="0.25">
      <c r="A1794" t="str">
        <f t="shared" si="119"/>
        <v>707</v>
      </c>
      <c r="B1794" t="str">
        <f>"6"</f>
        <v>6</v>
      </c>
      <c r="C1794" t="s">
        <v>2449</v>
      </c>
      <c r="D1794" t="str">
        <f t="shared" si="117"/>
        <v>2</v>
      </c>
      <c r="E1794">
        <v>1580</v>
      </c>
      <c r="F1794">
        <v>1949</v>
      </c>
      <c r="G1794" t="s">
        <v>123</v>
      </c>
      <c r="H1794" t="s">
        <v>11</v>
      </c>
      <c r="I1794">
        <v>1</v>
      </c>
      <c r="J1794" t="s">
        <v>19</v>
      </c>
      <c r="K1794" t="s">
        <v>11</v>
      </c>
    </row>
    <row r="1795" spans="1:11" x14ac:dyDescent="0.25">
      <c r="A1795" t="str">
        <f t="shared" si="119"/>
        <v>707</v>
      </c>
      <c r="B1795" t="str">
        <f>"7"</f>
        <v>7</v>
      </c>
      <c r="C1795" t="s">
        <v>2450</v>
      </c>
      <c r="D1795" t="str">
        <f t="shared" si="117"/>
        <v>2</v>
      </c>
      <c r="E1795">
        <v>1478</v>
      </c>
      <c r="F1795">
        <v>1949</v>
      </c>
      <c r="G1795" t="s">
        <v>123</v>
      </c>
      <c r="H1795" t="s">
        <v>11</v>
      </c>
      <c r="I1795">
        <v>1</v>
      </c>
      <c r="J1795" t="s">
        <v>19</v>
      </c>
      <c r="K1795" t="s">
        <v>11</v>
      </c>
    </row>
    <row r="1796" spans="1:11" x14ac:dyDescent="0.25">
      <c r="A1796" t="str">
        <f t="shared" si="119"/>
        <v>707</v>
      </c>
      <c r="B1796" t="str">
        <f>"8"</f>
        <v>8</v>
      </c>
      <c r="C1796" t="s">
        <v>2451</v>
      </c>
      <c r="D1796" t="str">
        <f t="shared" si="117"/>
        <v>2</v>
      </c>
      <c r="E1796">
        <v>2074</v>
      </c>
      <c r="F1796">
        <v>1964</v>
      </c>
      <c r="G1796" t="s">
        <v>2217</v>
      </c>
      <c r="H1796" t="s">
        <v>11</v>
      </c>
      <c r="I1796">
        <v>1</v>
      </c>
      <c r="J1796" t="s">
        <v>19</v>
      </c>
      <c r="K1796" t="s">
        <v>11</v>
      </c>
    </row>
    <row r="1797" spans="1:11" x14ac:dyDescent="0.25">
      <c r="A1797" t="str">
        <f t="shared" si="119"/>
        <v>707</v>
      </c>
      <c r="B1797" t="str">
        <f>"9"</f>
        <v>9</v>
      </c>
      <c r="C1797" t="s">
        <v>2452</v>
      </c>
      <c r="D1797" t="str">
        <f t="shared" si="117"/>
        <v>2</v>
      </c>
      <c r="E1797">
        <v>1403</v>
      </c>
      <c r="F1797">
        <v>1963</v>
      </c>
      <c r="G1797" t="s">
        <v>37</v>
      </c>
      <c r="H1797" t="s">
        <v>11</v>
      </c>
      <c r="I1797">
        <v>1</v>
      </c>
      <c r="J1797" t="s">
        <v>19</v>
      </c>
      <c r="K1797" t="s">
        <v>11</v>
      </c>
    </row>
    <row r="1798" spans="1:11" x14ac:dyDescent="0.25">
      <c r="A1798" t="str">
        <f t="shared" si="119"/>
        <v>707</v>
      </c>
      <c r="B1798" t="str">
        <f>"10"</f>
        <v>10</v>
      </c>
      <c r="C1798" t="s">
        <v>2453</v>
      </c>
      <c r="D1798" t="str">
        <f t="shared" si="117"/>
        <v>2</v>
      </c>
      <c r="E1798">
        <v>2453</v>
      </c>
      <c r="F1798">
        <v>1937</v>
      </c>
      <c r="G1798" t="s">
        <v>25</v>
      </c>
      <c r="H1798" t="s">
        <v>11</v>
      </c>
      <c r="I1798">
        <v>1</v>
      </c>
      <c r="J1798" t="s">
        <v>19</v>
      </c>
      <c r="K1798" t="s">
        <v>11</v>
      </c>
    </row>
    <row r="1799" spans="1:11" x14ac:dyDescent="0.25">
      <c r="A1799" t="str">
        <f t="shared" si="119"/>
        <v>707</v>
      </c>
      <c r="B1799" t="str">
        <f>"11"</f>
        <v>11</v>
      </c>
      <c r="C1799" t="s">
        <v>2454</v>
      </c>
      <c r="D1799" t="str">
        <f t="shared" si="117"/>
        <v>2</v>
      </c>
      <c r="E1799">
        <v>1898</v>
      </c>
      <c r="F1799">
        <v>1905</v>
      </c>
      <c r="G1799" t="s">
        <v>29</v>
      </c>
      <c r="H1799" t="s">
        <v>11</v>
      </c>
      <c r="I1799">
        <v>1</v>
      </c>
      <c r="J1799" t="s">
        <v>19</v>
      </c>
      <c r="K1799" t="s">
        <v>11</v>
      </c>
    </row>
    <row r="1800" spans="1:11" x14ac:dyDescent="0.25">
      <c r="A1800" t="str">
        <f t="shared" si="119"/>
        <v>707</v>
      </c>
      <c r="B1800" t="str">
        <f>"12"</f>
        <v>12</v>
      </c>
      <c r="C1800" t="s">
        <v>2455</v>
      </c>
      <c r="D1800" t="str">
        <f t="shared" si="117"/>
        <v>2</v>
      </c>
      <c r="E1800">
        <v>1382</v>
      </c>
      <c r="F1800">
        <v>1949</v>
      </c>
      <c r="G1800" t="s">
        <v>2456</v>
      </c>
      <c r="H1800" t="s">
        <v>11</v>
      </c>
      <c r="I1800">
        <v>1</v>
      </c>
      <c r="J1800" t="s">
        <v>19</v>
      </c>
      <c r="K1800" t="s">
        <v>11</v>
      </c>
    </row>
    <row r="1801" spans="1:11" x14ac:dyDescent="0.25">
      <c r="A1801" t="str">
        <f t="shared" si="119"/>
        <v>707</v>
      </c>
      <c r="B1801" t="str">
        <f>"13"</f>
        <v>13</v>
      </c>
      <c r="C1801" t="s">
        <v>2457</v>
      </c>
      <c r="D1801" t="str">
        <f t="shared" si="117"/>
        <v>2</v>
      </c>
      <c r="E1801">
        <v>1607</v>
      </c>
      <c r="F1801">
        <v>1950</v>
      </c>
      <c r="G1801" t="s">
        <v>21</v>
      </c>
      <c r="H1801" t="s">
        <v>11</v>
      </c>
      <c r="I1801">
        <v>1</v>
      </c>
      <c r="J1801" t="s">
        <v>19</v>
      </c>
      <c r="K1801" t="s">
        <v>11</v>
      </c>
    </row>
    <row r="1802" spans="1:11" x14ac:dyDescent="0.25">
      <c r="A1802" t="str">
        <f t="shared" si="119"/>
        <v>707</v>
      </c>
      <c r="B1802" t="str">
        <f>"14"</f>
        <v>14</v>
      </c>
      <c r="C1802" t="s">
        <v>2458</v>
      </c>
      <c r="D1802" t="str">
        <f t="shared" si="117"/>
        <v>2</v>
      </c>
      <c r="E1802">
        <v>2200</v>
      </c>
      <c r="F1802">
        <v>1972</v>
      </c>
      <c r="G1802" t="s">
        <v>27</v>
      </c>
      <c r="H1802" t="s">
        <v>11</v>
      </c>
      <c r="I1802">
        <v>1</v>
      </c>
      <c r="J1802" t="s">
        <v>19</v>
      </c>
      <c r="K1802" t="s">
        <v>11</v>
      </c>
    </row>
    <row r="1803" spans="1:11" x14ac:dyDescent="0.25">
      <c r="A1803" t="str">
        <f t="shared" si="119"/>
        <v>707</v>
      </c>
      <c r="B1803" t="str">
        <f>"15"</f>
        <v>15</v>
      </c>
      <c r="C1803" t="s">
        <v>2459</v>
      </c>
      <c r="D1803" t="str">
        <f t="shared" si="117"/>
        <v>2</v>
      </c>
      <c r="E1803">
        <v>2312</v>
      </c>
      <c r="F1803">
        <v>1963</v>
      </c>
      <c r="G1803" t="s">
        <v>27</v>
      </c>
      <c r="H1803" t="s">
        <v>11</v>
      </c>
      <c r="I1803">
        <v>1</v>
      </c>
      <c r="J1803" t="s">
        <v>19</v>
      </c>
      <c r="K1803" t="s">
        <v>11</v>
      </c>
    </row>
    <row r="1804" spans="1:11" x14ac:dyDescent="0.25">
      <c r="A1804" t="str">
        <f t="shared" si="119"/>
        <v>707</v>
      </c>
      <c r="B1804" t="str">
        <f>"16"</f>
        <v>16</v>
      </c>
      <c r="C1804" t="s">
        <v>2460</v>
      </c>
      <c r="D1804" t="str">
        <f t="shared" si="117"/>
        <v>2</v>
      </c>
      <c r="E1804">
        <v>2508</v>
      </c>
      <c r="F1804">
        <v>1964</v>
      </c>
      <c r="G1804" t="s">
        <v>27</v>
      </c>
      <c r="H1804" t="s">
        <v>11</v>
      </c>
      <c r="I1804">
        <v>1</v>
      </c>
      <c r="J1804" t="s">
        <v>19</v>
      </c>
      <c r="K1804" t="s">
        <v>11</v>
      </c>
    </row>
    <row r="1805" spans="1:11" x14ac:dyDescent="0.25">
      <c r="A1805" t="str">
        <f t="shared" si="119"/>
        <v>707</v>
      </c>
      <c r="B1805" t="str">
        <f>"17"</f>
        <v>17</v>
      </c>
      <c r="C1805" t="s">
        <v>2461</v>
      </c>
      <c r="D1805" t="str">
        <f t="shared" si="117"/>
        <v>2</v>
      </c>
      <c r="E1805">
        <v>1703</v>
      </c>
      <c r="F1805">
        <v>1964</v>
      </c>
      <c r="G1805" t="s">
        <v>35</v>
      </c>
      <c r="H1805" t="s">
        <v>11</v>
      </c>
      <c r="I1805">
        <v>1</v>
      </c>
      <c r="J1805" t="s">
        <v>19</v>
      </c>
      <c r="K1805" t="s">
        <v>11</v>
      </c>
    </row>
    <row r="1806" spans="1:11" x14ac:dyDescent="0.25">
      <c r="A1806" t="str">
        <f t="shared" si="119"/>
        <v>707</v>
      </c>
      <c r="B1806" t="str">
        <f>"18"</f>
        <v>18</v>
      </c>
      <c r="C1806" t="s">
        <v>2462</v>
      </c>
      <c r="D1806" t="str">
        <f t="shared" si="117"/>
        <v>2</v>
      </c>
      <c r="E1806">
        <v>1848</v>
      </c>
      <c r="F1806">
        <v>1964</v>
      </c>
      <c r="G1806" t="s">
        <v>37</v>
      </c>
      <c r="H1806" t="s">
        <v>11</v>
      </c>
      <c r="I1806">
        <v>1</v>
      </c>
      <c r="J1806" t="s">
        <v>19</v>
      </c>
      <c r="K1806" t="s">
        <v>11</v>
      </c>
    </row>
    <row r="1807" spans="1:11" x14ac:dyDescent="0.25">
      <c r="A1807" t="str">
        <f t="shared" si="119"/>
        <v>707</v>
      </c>
      <c r="B1807" t="str">
        <f>"20"</f>
        <v>20</v>
      </c>
      <c r="C1807" t="s">
        <v>2463</v>
      </c>
      <c r="D1807" t="str">
        <f t="shared" si="117"/>
        <v>2</v>
      </c>
      <c r="E1807">
        <v>1703</v>
      </c>
      <c r="F1807">
        <v>1964</v>
      </c>
      <c r="G1807" t="s">
        <v>35</v>
      </c>
      <c r="H1807" t="s">
        <v>11</v>
      </c>
      <c r="I1807">
        <v>1</v>
      </c>
      <c r="J1807" t="s">
        <v>19</v>
      </c>
      <c r="K1807" t="s">
        <v>11</v>
      </c>
    </row>
    <row r="1808" spans="1:11" x14ac:dyDescent="0.25">
      <c r="A1808" t="str">
        <f t="shared" si="119"/>
        <v>707</v>
      </c>
      <c r="B1808" t="str">
        <f>"21"</f>
        <v>21</v>
      </c>
      <c r="C1808" t="s">
        <v>2464</v>
      </c>
      <c r="D1808" t="str">
        <f t="shared" si="117"/>
        <v>2</v>
      </c>
      <c r="E1808">
        <v>1808</v>
      </c>
      <c r="F1808">
        <v>1964</v>
      </c>
      <c r="G1808" t="s">
        <v>37</v>
      </c>
      <c r="H1808" t="s">
        <v>11</v>
      </c>
      <c r="I1808">
        <v>1</v>
      </c>
      <c r="J1808" t="s">
        <v>19</v>
      </c>
      <c r="K1808" t="s">
        <v>11</v>
      </c>
    </row>
    <row r="1809" spans="1:11" x14ac:dyDescent="0.25">
      <c r="A1809" t="str">
        <f t="shared" si="119"/>
        <v>707</v>
      </c>
      <c r="B1809" t="str">
        <f>"22"</f>
        <v>22</v>
      </c>
      <c r="C1809" t="s">
        <v>2465</v>
      </c>
      <c r="D1809" t="str">
        <f t="shared" si="117"/>
        <v>2</v>
      </c>
      <c r="E1809">
        <v>1318</v>
      </c>
      <c r="F1809">
        <v>1964</v>
      </c>
      <c r="G1809" t="s">
        <v>35</v>
      </c>
      <c r="H1809" t="s">
        <v>11</v>
      </c>
      <c r="I1809">
        <v>1</v>
      </c>
      <c r="J1809" t="s">
        <v>19</v>
      </c>
      <c r="K1809" t="s">
        <v>11</v>
      </c>
    </row>
    <row r="1810" spans="1:11" x14ac:dyDescent="0.25">
      <c r="A1810" t="str">
        <f t="shared" si="119"/>
        <v>707</v>
      </c>
      <c r="B1810" t="str">
        <f>"23"</f>
        <v>23</v>
      </c>
      <c r="C1810" t="s">
        <v>2466</v>
      </c>
      <c r="D1810" t="str">
        <f t="shared" si="117"/>
        <v>2</v>
      </c>
      <c r="E1810">
        <v>1761</v>
      </c>
      <c r="F1810">
        <v>1963</v>
      </c>
      <c r="G1810" t="s">
        <v>35</v>
      </c>
      <c r="H1810" t="s">
        <v>11</v>
      </c>
      <c r="I1810">
        <v>1</v>
      </c>
      <c r="J1810" t="s">
        <v>19</v>
      </c>
      <c r="K1810" t="s">
        <v>11</v>
      </c>
    </row>
    <row r="1811" spans="1:11" x14ac:dyDescent="0.25">
      <c r="A1811" t="str">
        <f t="shared" si="119"/>
        <v>707</v>
      </c>
      <c r="B1811" t="str">
        <f>"24"</f>
        <v>24</v>
      </c>
      <c r="C1811" t="s">
        <v>2467</v>
      </c>
      <c r="D1811" t="str">
        <f t="shared" si="117"/>
        <v>2</v>
      </c>
      <c r="E1811">
        <v>1419</v>
      </c>
      <c r="F1811">
        <v>1964</v>
      </c>
      <c r="G1811" t="s">
        <v>35</v>
      </c>
      <c r="H1811" t="s">
        <v>11</v>
      </c>
      <c r="I1811">
        <v>1</v>
      </c>
      <c r="J1811" t="s">
        <v>19</v>
      </c>
      <c r="K1811" t="s">
        <v>11</v>
      </c>
    </row>
    <row r="1812" spans="1:11" x14ac:dyDescent="0.25">
      <c r="A1812" t="str">
        <f t="shared" si="119"/>
        <v>707</v>
      </c>
      <c r="B1812" t="str">
        <f>"25"</f>
        <v>25</v>
      </c>
      <c r="C1812" t="s">
        <v>2468</v>
      </c>
      <c r="D1812" t="str">
        <f t="shared" si="117"/>
        <v>2</v>
      </c>
      <c r="E1812">
        <v>1808</v>
      </c>
      <c r="F1812">
        <v>1964</v>
      </c>
      <c r="G1812" t="s">
        <v>35</v>
      </c>
      <c r="H1812" t="s">
        <v>11</v>
      </c>
      <c r="I1812">
        <v>1</v>
      </c>
      <c r="J1812" t="s">
        <v>19</v>
      </c>
      <c r="K1812" t="s">
        <v>11</v>
      </c>
    </row>
    <row r="1813" spans="1:11" x14ac:dyDescent="0.25">
      <c r="A1813" t="str">
        <f t="shared" si="119"/>
        <v>707</v>
      </c>
      <c r="B1813" t="str">
        <f>"26"</f>
        <v>26</v>
      </c>
      <c r="C1813" t="s">
        <v>2469</v>
      </c>
      <c r="D1813" t="str">
        <f t="shared" si="117"/>
        <v>2</v>
      </c>
      <c r="E1813">
        <v>1563</v>
      </c>
      <c r="F1813">
        <v>1964</v>
      </c>
      <c r="G1813" t="s">
        <v>35</v>
      </c>
      <c r="H1813" t="s">
        <v>11</v>
      </c>
      <c r="I1813">
        <v>1</v>
      </c>
      <c r="J1813" t="s">
        <v>19</v>
      </c>
      <c r="K1813" t="s">
        <v>11</v>
      </c>
    </row>
    <row r="1814" spans="1:11" x14ac:dyDescent="0.25">
      <c r="A1814" t="str">
        <f t="shared" si="119"/>
        <v>707</v>
      </c>
      <c r="B1814" t="str">
        <f>"27"</f>
        <v>27</v>
      </c>
      <c r="C1814" t="s">
        <v>2470</v>
      </c>
      <c r="D1814" t="str">
        <f t="shared" si="117"/>
        <v>2</v>
      </c>
      <c r="E1814">
        <v>1603</v>
      </c>
      <c r="F1814">
        <v>1962</v>
      </c>
      <c r="G1814" t="s">
        <v>35</v>
      </c>
      <c r="H1814" t="s">
        <v>11</v>
      </c>
      <c r="I1814">
        <v>1</v>
      </c>
      <c r="J1814" t="s">
        <v>19</v>
      </c>
      <c r="K1814" t="s">
        <v>11</v>
      </c>
    </row>
    <row r="1815" spans="1:11" x14ac:dyDescent="0.25">
      <c r="A1815" t="str">
        <f t="shared" si="119"/>
        <v>707</v>
      </c>
      <c r="B1815" t="str">
        <f>"28"</f>
        <v>28</v>
      </c>
      <c r="C1815" t="s">
        <v>2471</v>
      </c>
      <c r="D1815" t="str">
        <f t="shared" si="117"/>
        <v>2</v>
      </c>
      <c r="E1815">
        <v>1539</v>
      </c>
      <c r="F1815">
        <v>1962</v>
      </c>
      <c r="G1815" t="s">
        <v>35</v>
      </c>
      <c r="H1815" t="s">
        <v>11</v>
      </c>
      <c r="I1815">
        <v>1</v>
      </c>
      <c r="J1815" t="s">
        <v>19</v>
      </c>
      <c r="K1815" t="s">
        <v>11</v>
      </c>
    </row>
    <row r="1816" spans="1:11" x14ac:dyDescent="0.25">
      <c r="A1816" t="str">
        <f t="shared" si="119"/>
        <v>707</v>
      </c>
      <c r="B1816" t="str">
        <f>"29"</f>
        <v>29</v>
      </c>
      <c r="C1816" t="s">
        <v>2472</v>
      </c>
      <c r="D1816" t="str">
        <f t="shared" si="117"/>
        <v>2</v>
      </c>
      <c r="E1816">
        <v>1536</v>
      </c>
      <c r="F1816">
        <v>1962</v>
      </c>
      <c r="G1816" t="s">
        <v>35</v>
      </c>
      <c r="H1816" t="s">
        <v>11</v>
      </c>
      <c r="I1816">
        <v>1</v>
      </c>
      <c r="J1816" t="s">
        <v>19</v>
      </c>
      <c r="K1816" t="s">
        <v>11</v>
      </c>
    </row>
    <row r="1817" spans="1:11" x14ac:dyDescent="0.25">
      <c r="A1817" t="str">
        <f t="shared" si="119"/>
        <v>707</v>
      </c>
      <c r="B1817" t="str">
        <f>"30"</f>
        <v>30</v>
      </c>
      <c r="C1817" t="s">
        <v>2473</v>
      </c>
      <c r="D1817" t="str">
        <f t="shared" si="117"/>
        <v>2</v>
      </c>
      <c r="E1817">
        <v>1395</v>
      </c>
      <c r="F1817">
        <v>1964</v>
      </c>
      <c r="G1817" t="s">
        <v>35</v>
      </c>
      <c r="H1817" t="s">
        <v>11</v>
      </c>
      <c r="I1817">
        <v>1</v>
      </c>
      <c r="J1817" t="s">
        <v>19</v>
      </c>
      <c r="K1817" t="s">
        <v>11</v>
      </c>
    </row>
    <row r="1818" spans="1:11" x14ac:dyDescent="0.25">
      <c r="A1818" t="str">
        <f t="shared" si="119"/>
        <v>707</v>
      </c>
      <c r="B1818" t="str">
        <f>"31"</f>
        <v>31</v>
      </c>
      <c r="C1818" t="s">
        <v>2474</v>
      </c>
      <c r="D1818" t="str">
        <f t="shared" si="117"/>
        <v>2</v>
      </c>
      <c r="E1818">
        <v>1395</v>
      </c>
      <c r="F1818">
        <v>1964</v>
      </c>
      <c r="G1818" t="s">
        <v>35</v>
      </c>
      <c r="H1818" t="s">
        <v>11</v>
      </c>
      <c r="I1818">
        <v>1</v>
      </c>
      <c r="J1818" t="s">
        <v>19</v>
      </c>
      <c r="K1818" t="s">
        <v>11</v>
      </c>
    </row>
    <row r="1819" spans="1:11" x14ac:dyDescent="0.25">
      <c r="A1819" t="str">
        <f t="shared" si="119"/>
        <v>707</v>
      </c>
      <c r="B1819" t="str">
        <f>"32"</f>
        <v>32</v>
      </c>
      <c r="C1819" t="s">
        <v>2475</v>
      </c>
      <c r="D1819" t="str">
        <f t="shared" si="117"/>
        <v>2</v>
      </c>
      <c r="E1819">
        <v>1615</v>
      </c>
      <c r="F1819">
        <v>1962</v>
      </c>
      <c r="G1819" t="s">
        <v>35</v>
      </c>
      <c r="H1819" t="s">
        <v>11</v>
      </c>
      <c r="I1819">
        <v>1</v>
      </c>
      <c r="J1819" t="s">
        <v>19</v>
      </c>
      <c r="K1819" t="s">
        <v>11</v>
      </c>
    </row>
    <row r="1820" spans="1:11" x14ac:dyDescent="0.25">
      <c r="A1820" t="str">
        <f t="shared" si="119"/>
        <v>707</v>
      </c>
      <c r="B1820" t="str">
        <f>"33"</f>
        <v>33</v>
      </c>
      <c r="C1820" t="s">
        <v>2476</v>
      </c>
      <c r="D1820" t="str">
        <f t="shared" si="117"/>
        <v>2</v>
      </c>
      <c r="E1820">
        <v>1436</v>
      </c>
      <c r="F1820">
        <v>1962</v>
      </c>
      <c r="G1820" t="s">
        <v>35</v>
      </c>
      <c r="H1820" t="s">
        <v>11</v>
      </c>
      <c r="I1820">
        <v>1</v>
      </c>
      <c r="J1820" t="s">
        <v>19</v>
      </c>
      <c r="K1820" t="s">
        <v>11</v>
      </c>
    </row>
    <row r="1821" spans="1:11" x14ac:dyDescent="0.25">
      <c r="A1821" t="str">
        <f t="shared" si="119"/>
        <v>707</v>
      </c>
      <c r="B1821" t="str">
        <f>"34"</f>
        <v>34</v>
      </c>
      <c r="C1821" t="s">
        <v>2477</v>
      </c>
      <c r="D1821" t="str">
        <f t="shared" si="117"/>
        <v>2</v>
      </c>
      <c r="E1821">
        <v>1436</v>
      </c>
      <c r="F1821">
        <v>1964</v>
      </c>
      <c r="G1821" t="s">
        <v>35</v>
      </c>
      <c r="H1821" t="s">
        <v>11</v>
      </c>
      <c r="I1821">
        <v>1</v>
      </c>
      <c r="J1821" t="s">
        <v>19</v>
      </c>
      <c r="K1821" t="s">
        <v>11</v>
      </c>
    </row>
    <row r="1822" spans="1:11" x14ac:dyDescent="0.25">
      <c r="A1822" t="str">
        <f t="shared" si="119"/>
        <v>707</v>
      </c>
      <c r="B1822" t="str">
        <f>"35"</f>
        <v>35</v>
      </c>
      <c r="C1822" t="s">
        <v>2478</v>
      </c>
      <c r="D1822" t="str">
        <f t="shared" si="117"/>
        <v>2</v>
      </c>
      <c r="E1822">
        <v>1436</v>
      </c>
      <c r="F1822">
        <v>1962</v>
      </c>
      <c r="G1822" t="s">
        <v>2479</v>
      </c>
      <c r="H1822" t="s">
        <v>11</v>
      </c>
      <c r="I1822">
        <v>1</v>
      </c>
      <c r="J1822" t="s">
        <v>19</v>
      </c>
      <c r="K1822" t="s">
        <v>11</v>
      </c>
    </row>
    <row r="1823" spans="1:11" x14ac:dyDescent="0.25">
      <c r="A1823" t="str">
        <f t="shared" si="119"/>
        <v>707</v>
      </c>
      <c r="B1823" t="str">
        <f>"36"</f>
        <v>36</v>
      </c>
      <c r="C1823" t="s">
        <v>2480</v>
      </c>
      <c r="D1823" t="str">
        <f t="shared" ref="D1823:D1886" si="120">"2"</f>
        <v>2</v>
      </c>
      <c r="E1823">
        <v>2101</v>
      </c>
      <c r="F1823">
        <v>1962</v>
      </c>
      <c r="G1823" t="s">
        <v>2479</v>
      </c>
      <c r="H1823" t="s">
        <v>11</v>
      </c>
      <c r="I1823">
        <v>1</v>
      </c>
      <c r="J1823" t="s">
        <v>19</v>
      </c>
      <c r="K1823" t="s">
        <v>11</v>
      </c>
    </row>
    <row r="1824" spans="1:11" x14ac:dyDescent="0.25">
      <c r="A1824" t="str">
        <f t="shared" ref="A1824:A1840" si="121">"708"</f>
        <v>708</v>
      </c>
      <c r="B1824" t="str">
        <f>"1"</f>
        <v>1</v>
      </c>
      <c r="C1824" t="s">
        <v>2481</v>
      </c>
      <c r="D1824" t="str">
        <f t="shared" si="120"/>
        <v>2</v>
      </c>
      <c r="E1824">
        <v>1560</v>
      </c>
      <c r="F1824">
        <v>1920</v>
      </c>
      <c r="G1824" t="s">
        <v>49</v>
      </c>
      <c r="H1824" t="s">
        <v>11</v>
      </c>
      <c r="I1824">
        <v>1</v>
      </c>
      <c r="J1824" t="s">
        <v>19</v>
      </c>
      <c r="K1824" t="s">
        <v>11</v>
      </c>
    </row>
    <row r="1825" spans="1:11" x14ac:dyDescent="0.25">
      <c r="A1825" t="str">
        <f t="shared" si="121"/>
        <v>708</v>
      </c>
      <c r="B1825" t="str">
        <f>"2"</f>
        <v>2</v>
      </c>
      <c r="C1825" t="s">
        <v>2482</v>
      </c>
      <c r="D1825" t="str">
        <f t="shared" si="120"/>
        <v>2</v>
      </c>
      <c r="E1825">
        <v>1632</v>
      </c>
      <c r="F1825">
        <v>1941</v>
      </c>
      <c r="G1825" t="s">
        <v>424</v>
      </c>
      <c r="H1825" t="s">
        <v>11</v>
      </c>
      <c r="I1825">
        <v>1</v>
      </c>
      <c r="J1825" t="s">
        <v>19</v>
      </c>
      <c r="K1825" t="s">
        <v>11</v>
      </c>
    </row>
    <row r="1826" spans="1:11" x14ac:dyDescent="0.25">
      <c r="A1826" t="str">
        <f t="shared" si="121"/>
        <v>708</v>
      </c>
      <c r="B1826" t="str">
        <f>"3"</f>
        <v>3</v>
      </c>
      <c r="C1826" t="s">
        <v>2483</v>
      </c>
      <c r="D1826" t="str">
        <f t="shared" si="120"/>
        <v>2</v>
      </c>
      <c r="E1826">
        <v>1564</v>
      </c>
      <c r="F1826">
        <v>1925</v>
      </c>
      <c r="G1826" t="s">
        <v>49</v>
      </c>
      <c r="H1826" t="s">
        <v>11</v>
      </c>
      <c r="I1826">
        <v>1</v>
      </c>
      <c r="J1826" t="s">
        <v>19</v>
      </c>
      <c r="K1826" t="s">
        <v>11</v>
      </c>
    </row>
    <row r="1827" spans="1:11" x14ac:dyDescent="0.25">
      <c r="A1827" t="str">
        <f t="shared" si="121"/>
        <v>708</v>
      </c>
      <c r="B1827" t="str">
        <f>"4"</f>
        <v>4</v>
      </c>
      <c r="C1827" t="s">
        <v>2484</v>
      </c>
      <c r="D1827" t="str">
        <f t="shared" si="120"/>
        <v>2</v>
      </c>
      <c r="E1827">
        <v>1526</v>
      </c>
      <c r="F1827">
        <v>1942</v>
      </c>
      <c r="G1827" t="s">
        <v>25</v>
      </c>
      <c r="H1827" t="s">
        <v>11</v>
      </c>
      <c r="I1827">
        <v>1</v>
      </c>
      <c r="J1827" t="s">
        <v>19</v>
      </c>
      <c r="K1827" t="s">
        <v>11</v>
      </c>
    </row>
    <row r="1828" spans="1:11" x14ac:dyDescent="0.25">
      <c r="A1828" t="str">
        <f t="shared" si="121"/>
        <v>708</v>
      </c>
      <c r="B1828" t="str">
        <f>"5"</f>
        <v>5</v>
      </c>
      <c r="C1828" t="s">
        <v>2485</v>
      </c>
      <c r="D1828" t="str">
        <f t="shared" si="120"/>
        <v>2</v>
      </c>
      <c r="E1828">
        <v>1777</v>
      </c>
      <c r="F1828">
        <v>1929</v>
      </c>
      <c r="G1828" t="s">
        <v>49</v>
      </c>
      <c r="H1828" t="s">
        <v>11</v>
      </c>
      <c r="I1828">
        <v>1</v>
      </c>
      <c r="J1828" t="s">
        <v>19</v>
      </c>
      <c r="K1828" t="s">
        <v>11</v>
      </c>
    </row>
    <row r="1829" spans="1:11" x14ac:dyDescent="0.25">
      <c r="A1829" t="str">
        <f t="shared" si="121"/>
        <v>708</v>
      </c>
      <c r="B1829" t="str">
        <f>"6"</f>
        <v>6</v>
      </c>
      <c r="C1829" t="s">
        <v>2486</v>
      </c>
      <c r="D1829" t="str">
        <f t="shared" si="120"/>
        <v>2</v>
      </c>
      <c r="E1829">
        <v>1360</v>
      </c>
      <c r="F1829">
        <v>1928</v>
      </c>
      <c r="G1829" t="s">
        <v>49</v>
      </c>
      <c r="H1829" t="s">
        <v>11</v>
      </c>
      <c r="I1829">
        <v>1</v>
      </c>
      <c r="J1829" t="s">
        <v>19</v>
      </c>
      <c r="K1829" t="s">
        <v>11</v>
      </c>
    </row>
    <row r="1830" spans="1:11" x14ac:dyDescent="0.25">
      <c r="A1830" t="str">
        <f t="shared" si="121"/>
        <v>708</v>
      </c>
      <c r="B1830" t="str">
        <f>"7"</f>
        <v>7</v>
      </c>
      <c r="C1830" t="s">
        <v>2487</v>
      </c>
      <c r="D1830" t="str">
        <f t="shared" si="120"/>
        <v>2</v>
      </c>
      <c r="E1830">
        <v>1674</v>
      </c>
      <c r="F1830">
        <v>1915</v>
      </c>
      <c r="G1830" t="s">
        <v>25</v>
      </c>
      <c r="H1830" t="s">
        <v>11</v>
      </c>
      <c r="I1830">
        <v>1</v>
      </c>
      <c r="J1830" t="s">
        <v>19</v>
      </c>
      <c r="K1830" t="s">
        <v>11</v>
      </c>
    </row>
    <row r="1831" spans="1:11" x14ac:dyDescent="0.25">
      <c r="A1831" t="str">
        <f t="shared" si="121"/>
        <v>708</v>
      </c>
      <c r="B1831" t="str">
        <f>"8"</f>
        <v>8</v>
      </c>
      <c r="C1831" t="s">
        <v>2488</v>
      </c>
      <c r="D1831" t="str">
        <f t="shared" si="120"/>
        <v>2</v>
      </c>
      <c r="E1831">
        <v>1512</v>
      </c>
      <c r="F1831">
        <v>1924</v>
      </c>
      <c r="G1831" t="s">
        <v>25</v>
      </c>
      <c r="H1831" t="s">
        <v>11</v>
      </c>
      <c r="I1831">
        <v>1</v>
      </c>
      <c r="J1831" t="s">
        <v>19</v>
      </c>
      <c r="K1831" t="s">
        <v>11</v>
      </c>
    </row>
    <row r="1832" spans="1:11" x14ac:dyDescent="0.25">
      <c r="A1832" t="str">
        <f t="shared" si="121"/>
        <v>708</v>
      </c>
      <c r="B1832" t="str">
        <f>"9"</f>
        <v>9</v>
      </c>
      <c r="C1832" t="s">
        <v>2489</v>
      </c>
      <c r="D1832" t="str">
        <f t="shared" si="120"/>
        <v>2</v>
      </c>
      <c r="E1832">
        <v>1631</v>
      </c>
      <c r="F1832">
        <v>1920</v>
      </c>
      <c r="G1832" t="s">
        <v>49</v>
      </c>
      <c r="H1832" t="s">
        <v>11</v>
      </c>
      <c r="I1832">
        <v>1</v>
      </c>
      <c r="J1832" t="s">
        <v>19</v>
      </c>
      <c r="K1832" t="s">
        <v>11</v>
      </c>
    </row>
    <row r="1833" spans="1:11" x14ac:dyDescent="0.25">
      <c r="A1833" t="str">
        <f t="shared" si="121"/>
        <v>708</v>
      </c>
      <c r="B1833" t="str">
        <f>"10"</f>
        <v>10</v>
      </c>
      <c r="C1833" t="s">
        <v>2490</v>
      </c>
      <c r="D1833" t="str">
        <f t="shared" si="120"/>
        <v>2</v>
      </c>
      <c r="E1833">
        <v>1380</v>
      </c>
      <c r="F1833">
        <v>1918</v>
      </c>
      <c r="G1833" t="s">
        <v>29</v>
      </c>
      <c r="H1833" t="s">
        <v>11</v>
      </c>
      <c r="I1833">
        <v>1</v>
      </c>
      <c r="J1833" t="s">
        <v>19</v>
      </c>
      <c r="K1833" t="s">
        <v>11</v>
      </c>
    </row>
    <row r="1834" spans="1:11" x14ac:dyDescent="0.25">
      <c r="A1834" t="str">
        <f t="shared" si="121"/>
        <v>708</v>
      </c>
      <c r="B1834" t="str">
        <f>"11"</f>
        <v>11</v>
      </c>
      <c r="C1834" t="s">
        <v>2491</v>
      </c>
      <c r="D1834" t="str">
        <f t="shared" si="120"/>
        <v>2</v>
      </c>
      <c r="E1834">
        <v>1336</v>
      </c>
      <c r="F1834">
        <v>1970</v>
      </c>
      <c r="G1834" t="s">
        <v>29</v>
      </c>
      <c r="H1834" t="s">
        <v>11</v>
      </c>
      <c r="I1834">
        <v>1</v>
      </c>
      <c r="J1834" t="s">
        <v>19</v>
      </c>
      <c r="K1834" t="s">
        <v>11</v>
      </c>
    </row>
    <row r="1835" spans="1:11" x14ac:dyDescent="0.25">
      <c r="A1835" t="str">
        <f t="shared" si="121"/>
        <v>708</v>
      </c>
      <c r="B1835" t="str">
        <f>"12"</f>
        <v>12</v>
      </c>
      <c r="C1835" t="s">
        <v>2492</v>
      </c>
      <c r="D1835" t="str">
        <f t="shared" si="120"/>
        <v>2</v>
      </c>
      <c r="E1835">
        <v>2587</v>
      </c>
      <c r="F1835">
        <v>1954</v>
      </c>
      <c r="G1835" t="s">
        <v>21</v>
      </c>
      <c r="H1835" t="s">
        <v>11</v>
      </c>
      <c r="I1835">
        <v>1</v>
      </c>
      <c r="J1835" t="s">
        <v>19</v>
      </c>
      <c r="K1835" t="s">
        <v>11</v>
      </c>
    </row>
    <row r="1836" spans="1:11" x14ac:dyDescent="0.25">
      <c r="A1836" t="str">
        <f t="shared" si="121"/>
        <v>708</v>
      </c>
      <c r="B1836" t="str">
        <f>"13"</f>
        <v>13</v>
      </c>
      <c r="C1836" t="s">
        <v>2493</v>
      </c>
      <c r="D1836" t="str">
        <f t="shared" si="120"/>
        <v>2</v>
      </c>
      <c r="E1836">
        <v>1913</v>
      </c>
      <c r="F1836">
        <v>1865</v>
      </c>
      <c r="G1836" t="s">
        <v>321</v>
      </c>
      <c r="H1836" t="s">
        <v>11</v>
      </c>
      <c r="I1836">
        <v>2</v>
      </c>
      <c r="J1836" t="s">
        <v>19</v>
      </c>
      <c r="K1836" t="s">
        <v>11</v>
      </c>
    </row>
    <row r="1837" spans="1:11" x14ac:dyDescent="0.25">
      <c r="A1837" t="str">
        <f t="shared" si="121"/>
        <v>708</v>
      </c>
      <c r="B1837" t="str">
        <f>"14"</f>
        <v>14</v>
      </c>
      <c r="C1837" t="s">
        <v>2494</v>
      </c>
      <c r="D1837" t="str">
        <f t="shared" si="120"/>
        <v>2</v>
      </c>
      <c r="E1837">
        <v>1344</v>
      </c>
      <c r="F1837">
        <v>1927</v>
      </c>
      <c r="G1837" t="s">
        <v>2495</v>
      </c>
      <c r="H1837" t="s">
        <v>11</v>
      </c>
      <c r="I1837">
        <v>1</v>
      </c>
      <c r="J1837" t="s">
        <v>19</v>
      </c>
      <c r="K1837" t="s">
        <v>11</v>
      </c>
    </row>
    <row r="1838" spans="1:11" x14ac:dyDescent="0.25">
      <c r="A1838" t="str">
        <f t="shared" si="121"/>
        <v>708</v>
      </c>
      <c r="B1838" t="str">
        <f>"15"</f>
        <v>15</v>
      </c>
      <c r="C1838" t="s">
        <v>2496</v>
      </c>
      <c r="D1838" t="str">
        <f t="shared" si="120"/>
        <v>2</v>
      </c>
      <c r="E1838">
        <v>1694</v>
      </c>
      <c r="F1838">
        <v>1915</v>
      </c>
      <c r="G1838" t="s">
        <v>29</v>
      </c>
      <c r="H1838" t="s">
        <v>11</v>
      </c>
      <c r="I1838">
        <v>1</v>
      </c>
      <c r="J1838" t="s">
        <v>19</v>
      </c>
      <c r="K1838" t="s">
        <v>11</v>
      </c>
    </row>
    <row r="1839" spans="1:11" x14ac:dyDescent="0.25">
      <c r="A1839" t="str">
        <f t="shared" si="121"/>
        <v>708</v>
      </c>
      <c r="B1839" t="str">
        <f>"16"</f>
        <v>16</v>
      </c>
      <c r="C1839" t="s">
        <v>2497</v>
      </c>
      <c r="D1839" t="str">
        <f t="shared" si="120"/>
        <v>2</v>
      </c>
      <c r="E1839">
        <v>1900</v>
      </c>
      <c r="F1839">
        <v>1955</v>
      </c>
      <c r="G1839" t="s">
        <v>368</v>
      </c>
      <c r="H1839" t="s">
        <v>11</v>
      </c>
      <c r="I1839">
        <v>1</v>
      </c>
      <c r="J1839" t="s">
        <v>19</v>
      </c>
      <c r="K1839" t="s">
        <v>11</v>
      </c>
    </row>
    <row r="1840" spans="1:11" x14ac:dyDescent="0.25">
      <c r="A1840" t="str">
        <f t="shared" si="121"/>
        <v>708</v>
      </c>
      <c r="B1840" t="str">
        <f>"17"</f>
        <v>17</v>
      </c>
      <c r="C1840" t="s">
        <v>2498</v>
      </c>
      <c r="D1840" t="str">
        <f t="shared" si="120"/>
        <v>2</v>
      </c>
      <c r="E1840">
        <v>1482</v>
      </c>
      <c r="F1840">
        <v>1955</v>
      </c>
      <c r="G1840" t="s">
        <v>27</v>
      </c>
      <c r="H1840" t="s">
        <v>11</v>
      </c>
      <c r="I1840">
        <v>1</v>
      </c>
      <c r="J1840" t="s">
        <v>19</v>
      </c>
      <c r="K1840" t="s">
        <v>11</v>
      </c>
    </row>
    <row r="1841" spans="1:11" x14ac:dyDescent="0.25">
      <c r="A1841" t="str">
        <f t="shared" ref="A1841:A1853" si="122">"709"</f>
        <v>709</v>
      </c>
      <c r="B1841" t="str">
        <f>"1"</f>
        <v>1</v>
      </c>
      <c r="C1841" t="s">
        <v>2500</v>
      </c>
      <c r="D1841" t="str">
        <f t="shared" si="120"/>
        <v>2</v>
      </c>
      <c r="E1841">
        <v>1414</v>
      </c>
      <c r="F1841">
        <v>1935</v>
      </c>
      <c r="G1841" t="s">
        <v>35</v>
      </c>
      <c r="H1841" t="s">
        <v>11</v>
      </c>
      <c r="I1841">
        <v>1</v>
      </c>
      <c r="J1841" t="s">
        <v>19</v>
      </c>
      <c r="K1841" t="s">
        <v>11</v>
      </c>
    </row>
    <row r="1842" spans="1:11" x14ac:dyDescent="0.25">
      <c r="A1842" t="str">
        <f t="shared" si="122"/>
        <v>709</v>
      </c>
      <c r="B1842" t="str">
        <f>"2"</f>
        <v>2</v>
      </c>
      <c r="C1842" t="s">
        <v>2501</v>
      </c>
      <c r="D1842" t="str">
        <f t="shared" si="120"/>
        <v>2</v>
      </c>
      <c r="E1842">
        <v>1730</v>
      </c>
      <c r="F1842">
        <v>1959</v>
      </c>
      <c r="G1842" t="s">
        <v>35</v>
      </c>
      <c r="H1842" t="s">
        <v>11</v>
      </c>
      <c r="I1842">
        <v>1</v>
      </c>
      <c r="J1842" t="s">
        <v>19</v>
      </c>
      <c r="K1842" t="s">
        <v>11</v>
      </c>
    </row>
    <row r="1843" spans="1:11" x14ac:dyDescent="0.25">
      <c r="A1843" t="str">
        <f t="shared" si="122"/>
        <v>709</v>
      </c>
      <c r="B1843" t="str">
        <f>"3.01"</f>
        <v>3.01</v>
      </c>
      <c r="C1843" t="s">
        <v>2502</v>
      </c>
      <c r="D1843" t="str">
        <f t="shared" si="120"/>
        <v>2</v>
      </c>
      <c r="E1843">
        <v>1692</v>
      </c>
      <c r="F1843">
        <v>1958</v>
      </c>
      <c r="G1843" t="s">
        <v>29</v>
      </c>
      <c r="H1843" t="s">
        <v>11</v>
      </c>
      <c r="I1843">
        <v>1</v>
      </c>
      <c r="J1843" t="s">
        <v>19</v>
      </c>
      <c r="K1843" t="s">
        <v>11</v>
      </c>
    </row>
    <row r="1844" spans="1:11" x14ac:dyDescent="0.25">
      <c r="A1844" t="str">
        <f t="shared" si="122"/>
        <v>709</v>
      </c>
      <c r="B1844" t="str">
        <f>"5.01"</f>
        <v>5.01</v>
      </c>
      <c r="C1844" t="s">
        <v>2503</v>
      </c>
      <c r="D1844" t="str">
        <f t="shared" si="120"/>
        <v>2</v>
      </c>
      <c r="E1844">
        <v>1956</v>
      </c>
      <c r="F1844">
        <v>1986</v>
      </c>
      <c r="G1844" t="s">
        <v>2504</v>
      </c>
      <c r="H1844" t="s">
        <v>11</v>
      </c>
      <c r="I1844">
        <v>2</v>
      </c>
      <c r="J1844" t="s">
        <v>19</v>
      </c>
      <c r="K1844" t="s">
        <v>11</v>
      </c>
    </row>
    <row r="1845" spans="1:11" x14ac:dyDescent="0.25">
      <c r="A1845" t="str">
        <f t="shared" si="122"/>
        <v>709</v>
      </c>
      <c r="B1845" t="str">
        <f>"5.02"</f>
        <v>5.02</v>
      </c>
      <c r="C1845" t="s">
        <v>2505</v>
      </c>
      <c r="D1845" t="str">
        <f t="shared" si="120"/>
        <v>2</v>
      </c>
      <c r="E1845">
        <v>1224</v>
      </c>
      <c r="F1845">
        <v>1839</v>
      </c>
      <c r="G1845" t="s">
        <v>25</v>
      </c>
      <c r="H1845" t="s">
        <v>11</v>
      </c>
      <c r="I1845">
        <v>1</v>
      </c>
      <c r="J1845" t="s">
        <v>19</v>
      </c>
      <c r="K1845" t="s">
        <v>11</v>
      </c>
    </row>
    <row r="1846" spans="1:11" x14ac:dyDescent="0.25">
      <c r="A1846" t="str">
        <f t="shared" si="122"/>
        <v>709</v>
      </c>
      <c r="B1846" t="str">
        <f>"6"</f>
        <v>6</v>
      </c>
      <c r="C1846" t="s">
        <v>2506</v>
      </c>
      <c r="D1846" t="str">
        <f t="shared" si="120"/>
        <v>2</v>
      </c>
      <c r="E1846">
        <v>1216</v>
      </c>
      <c r="F1846">
        <v>1960</v>
      </c>
      <c r="G1846" t="s">
        <v>29</v>
      </c>
      <c r="H1846" t="s">
        <v>11</v>
      </c>
      <c r="I1846">
        <v>1</v>
      </c>
      <c r="J1846" t="s">
        <v>19</v>
      </c>
      <c r="K1846" t="s">
        <v>11</v>
      </c>
    </row>
    <row r="1847" spans="1:11" x14ac:dyDescent="0.25">
      <c r="A1847" t="str">
        <f t="shared" si="122"/>
        <v>709</v>
      </c>
      <c r="B1847" t="str">
        <f>"7"</f>
        <v>7</v>
      </c>
      <c r="C1847" t="s">
        <v>2507</v>
      </c>
      <c r="D1847" t="str">
        <f t="shared" si="120"/>
        <v>2</v>
      </c>
      <c r="E1847">
        <v>1224</v>
      </c>
      <c r="F1847">
        <v>1892</v>
      </c>
      <c r="G1847" t="s">
        <v>2508</v>
      </c>
      <c r="H1847" t="s">
        <v>11</v>
      </c>
      <c r="I1847">
        <v>1</v>
      </c>
      <c r="J1847" t="s">
        <v>19</v>
      </c>
      <c r="K1847" t="s">
        <v>11</v>
      </c>
    </row>
    <row r="1848" spans="1:11" x14ac:dyDescent="0.25">
      <c r="A1848" t="str">
        <f t="shared" si="122"/>
        <v>709</v>
      </c>
      <c r="B1848" t="str">
        <f>"8"</f>
        <v>8</v>
      </c>
      <c r="C1848" t="s">
        <v>2509</v>
      </c>
      <c r="D1848" t="str">
        <f t="shared" si="120"/>
        <v>2</v>
      </c>
      <c r="E1848">
        <v>2100</v>
      </c>
      <c r="F1848">
        <v>1905</v>
      </c>
      <c r="G1848" t="s">
        <v>119</v>
      </c>
      <c r="H1848" t="s">
        <v>11</v>
      </c>
      <c r="I1848">
        <v>2</v>
      </c>
      <c r="J1848" t="s">
        <v>19</v>
      </c>
      <c r="K1848" t="s">
        <v>11</v>
      </c>
    </row>
    <row r="1849" spans="1:11" x14ac:dyDescent="0.25">
      <c r="A1849" t="str">
        <f t="shared" si="122"/>
        <v>709</v>
      </c>
      <c r="B1849" t="str">
        <f>"9"</f>
        <v>9</v>
      </c>
      <c r="C1849" t="s">
        <v>2510</v>
      </c>
      <c r="D1849" t="str">
        <f t="shared" si="120"/>
        <v>2</v>
      </c>
      <c r="E1849">
        <v>2723</v>
      </c>
      <c r="F1849">
        <v>2002</v>
      </c>
      <c r="G1849" t="s">
        <v>2511</v>
      </c>
      <c r="H1849" t="s">
        <v>11</v>
      </c>
      <c r="I1849">
        <v>1</v>
      </c>
      <c r="J1849" t="s">
        <v>19</v>
      </c>
      <c r="K1849" t="s">
        <v>11</v>
      </c>
    </row>
    <row r="1850" spans="1:11" x14ac:dyDescent="0.25">
      <c r="A1850" t="str">
        <f t="shared" si="122"/>
        <v>709</v>
      </c>
      <c r="B1850" t="str">
        <f>"10"</f>
        <v>10</v>
      </c>
      <c r="C1850" t="s">
        <v>2512</v>
      </c>
      <c r="D1850" t="str">
        <f t="shared" si="120"/>
        <v>2</v>
      </c>
      <c r="E1850">
        <v>1280</v>
      </c>
      <c r="F1850">
        <v>1950</v>
      </c>
      <c r="G1850" t="s">
        <v>1553</v>
      </c>
      <c r="H1850" t="s">
        <v>11</v>
      </c>
      <c r="I1850">
        <v>1</v>
      </c>
      <c r="J1850" t="s">
        <v>19</v>
      </c>
      <c r="K1850" t="s">
        <v>11</v>
      </c>
    </row>
    <row r="1851" spans="1:11" x14ac:dyDescent="0.25">
      <c r="A1851" t="str">
        <f t="shared" si="122"/>
        <v>709</v>
      </c>
      <c r="B1851" t="str">
        <f>"12.01"</f>
        <v>12.01</v>
      </c>
      <c r="C1851" t="s">
        <v>2513</v>
      </c>
      <c r="D1851" t="str">
        <f t="shared" si="120"/>
        <v>2</v>
      </c>
      <c r="E1851">
        <v>1712</v>
      </c>
      <c r="F1851">
        <v>1913</v>
      </c>
      <c r="G1851" t="s">
        <v>29</v>
      </c>
      <c r="H1851" t="s">
        <v>11</v>
      </c>
      <c r="I1851">
        <v>1</v>
      </c>
      <c r="J1851" t="s">
        <v>19</v>
      </c>
      <c r="K1851" t="s">
        <v>11</v>
      </c>
    </row>
    <row r="1852" spans="1:11" x14ac:dyDescent="0.25">
      <c r="A1852" t="str">
        <f t="shared" si="122"/>
        <v>709</v>
      </c>
      <c r="B1852" t="str">
        <f>"13"</f>
        <v>13</v>
      </c>
      <c r="C1852" t="s">
        <v>2514</v>
      </c>
      <c r="D1852" t="str">
        <f t="shared" si="120"/>
        <v>2</v>
      </c>
      <c r="E1852">
        <v>1412</v>
      </c>
      <c r="F1852">
        <v>1913</v>
      </c>
      <c r="G1852" t="s">
        <v>29</v>
      </c>
      <c r="H1852" t="s">
        <v>11</v>
      </c>
      <c r="I1852">
        <v>1</v>
      </c>
      <c r="J1852" t="s">
        <v>19</v>
      </c>
      <c r="K1852" t="s">
        <v>11</v>
      </c>
    </row>
    <row r="1853" spans="1:11" x14ac:dyDescent="0.25">
      <c r="A1853" t="str">
        <f t="shared" si="122"/>
        <v>709</v>
      </c>
      <c r="B1853" t="str">
        <f>"14"</f>
        <v>14</v>
      </c>
      <c r="C1853" t="s">
        <v>2515</v>
      </c>
      <c r="D1853" t="str">
        <f t="shared" si="120"/>
        <v>2</v>
      </c>
      <c r="E1853">
        <v>2728</v>
      </c>
      <c r="F1853">
        <v>1980</v>
      </c>
      <c r="G1853" t="s">
        <v>125</v>
      </c>
      <c r="H1853" t="s">
        <v>11</v>
      </c>
      <c r="I1853">
        <v>2</v>
      </c>
      <c r="J1853" t="s">
        <v>19</v>
      </c>
      <c r="K1853" t="s">
        <v>11</v>
      </c>
    </row>
    <row r="1854" spans="1:11" x14ac:dyDescent="0.25">
      <c r="A1854" t="str">
        <f t="shared" ref="A1854:A1870" si="123">"710"</f>
        <v>710</v>
      </c>
      <c r="B1854" t="str">
        <f>"1"</f>
        <v>1</v>
      </c>
      <c r="C1854" t="s">
        <v>2516</v>
      </c>
      <c r="D1854" t="str">
        <f t="shared" si="120"/>
        <v>2</v>
      </c>
      <c r="E1854">
        <v>1152</v>
      </c>
      <c r="F1854">
        <v>1950</v>
      </c>
      <c r="G1854" t="s">
        <v>21</v>
      </c>
      <c r="H1854" t="s">
        <v>11</v>
      </c>
      <c r="I1854">
        <v>1</v>
      </c>
      <c r="J1854" t="s">
        <v>19</v>
      </c>
      <c r="K1854" t="s">
        <v>11</v>
      </c>
    </row>
    <row r="1855" spans="1:11" x14ac:dyDescent="0.25">
      <c r="A1855" t="str">
        <f t="shared" si="123"/>
        <v>710</v>
      </c>
      <c r="B1855" t="str">
        <f>"2"</f>
        <v>2</v>
      </c>
      <c r="C1855" t="s">
        <v>2517</v>
      </c>
      <c r="D1855" t="str">
        <f t="shared" si="120"/>
        <v>2</v>
      </c>
      <c r="E1855">
        <v>1538</v>
      </c>
      <c r="F1855">
        <v>1943</v>
      </c>
      <c r="G1855" t="s">
        <v>27</v>
      </c>
      <c r="H1855" t="s">
        <v>11</v>
      </c>
      <c r="I1855">
        <v>1</v>
      </c>
      <c r="J1855" t="s">
        <v>19</v>
      </c>
      <c r="K1855" t="s">
        <v>11</v>
      </c>
    </row>
    <row r="1856" spans="1:11" x14ac:dyDescent="0.25">
      <c r="A1856" t="str">
        <f t="shared" si="123"/>
        <v>710</v>
      </c>
      <c r="B1856" t="str">
        <f>"3"</f>
        <v>3</v>
      </c>
      <c r="C1856" t="s">
        <v>2518</v>
      </c>
      <c r="D1856" t="str">
        <f t="shared" si="120"/>
        <v>2</v>
      </c>
      <c r="E1856">
        <v>1762</v>
      </c>
      <c r="F1856">
        <v>1943</v>
      </c>
      <c r="G1856" t="s">
        <v>21</v>
      </c>
      <c r="H1856" t="s">
        <v>11</v>
      </c>
      <c r="I1856">
        <v>1</v>
      </c>
      <c r="J1856" t="s">
        <v>19</v>
      </c>
      <c r="K1856" t="s">
        <v>11</v>
      </c>
    </row>
    <row r="1857" spans="1:11" x14ac:dyDescent="0.25">
      <c r="A1857" t="str">
        <f t="shared" si="123"/>
        <v>710</v>
      </c>
      <c r="B1857" t="str">
        <f>"4"</f>
        <v>4</v>
      </c>
      <c r="C1857" t="s">
        <v>2519</v>
      </c>
      <c r="D1857" t="str">
        <f t="shared" si="120"/>
        <v>2</v>
      </c>
      <c r="E1857">
        <v>1920</v>
      </c>
      <c r="F1857">
        <v>1927</v>
      </c>
      <c r="G1857" t="s">
        <v>2040</v>
      </c>
      <c r="H1857" t="s">
        <v>11</v>
      </c>
      <c r="I1857">
        <v>1</v>
      </c>
      <c r="J1857" t="s">
        <v>19</v>
      </c>
      <c r="K1857" t="s">
        <v>11</v>
      </c>
    </row>
    <row r="1858" spans="1:11" x14ac:dyDescent="0.25">
      <c r="A1858" t="str">
        <f t="shared" si="123"/>
        <v>710</v>
      </c>
      <c r="B1858" t="str">
        <f>"5"</f>
        <v>5</v>
      </c>
      <c r="C1858" t="s">
        <v>2520</v>
      </c>
      <c r="D1858" t="str">
        <f t="shared" si="120"/>
        <v>2</v>
      </c>
      <c r="E1858">
        <v>1440</v>
      </c>
      <c r="F1858">
        <v>1941</v>
      </c>
      <c r="G1858" t="s">
        <v>27</v>
      </c>
      <c r="H1858" t="s">
        <v>11</v>
      </c>
      <c r="I1858">
        <v>1</v>
      </c>
      <c r="J1858" t="s">
        <v>19</v>
      </c>
      <c r="K1858" t="s">
        <v>11</v>
      </c>
    </row>
    <row r="1859" spans="1:11" x14ac:dyDescent="0.25">
      <c r="A1859" t="str">
        <f t="shared" si="123"/>
        <v>710</v>
      </c>
      <c r="B1859" t="str">
        <f>"6"</f>
        <v>6</v>
      </c>
      <c r="C1859" t="s">
        <v>2521</v>
      </c>
      <c r="D1859" t="str">
        <f t="shared" si="120"/>
        <v>2</v>
      </c>
      <c r="E1859">
        <v>1555</v>
      </c>
      <c r="F1859">
        <v>1904</v>
      </c>
      <c r="G1859" t="s">
        <v>123</v>
      </c>
      <c r="H1859" t="s">
        <v>11</v>
      </c>
      <c r="I1859">
        <v>1</v>
      </c>
      <c r="J1859" t="s">
        <v>19</v>
      </c>
      <c r="K1859" t="s">
        <v>11</v>
      </c>
    </row>
    <row r="1860" spans="1:11" x14ac:dyDescent="0.25">
      <c r="A1860" t="str">
        <f t="shared" si="123"/>
        <v>710</v>
      </c>
      <c r="B1860" t="str">
        <f>"7"</f>
        <v>7</v>
      </c>
      <c r="C1860" t="s">
        <v>2522</v>
      </c>
      <c r="D1860" t="str">
        <f t="shared" si="120"/>
        <v>2</v>
      </c>
      <c r="E1860">
        <v>1396</v>
      </c>
      <c r="F1860">
        <v>1941</v>
      </c>
      <c r="G1860" t="s">
        <v>123</v>
      </c>
      <c r="H1860" t="s">
        <v>11</v>
      </c>
      <c r="I1860">
        <v>1</v>
      </c>
      <c r="J1860" t="s">
        <v>19</v>
      </c>
      <c r="K1860" t="s">
        <v>11</v>
      </c>
    </row>
    <row r="1861" spans="1:11" x14ac:dyDescent="0.25">
      <c r="A1861" t="str">
        <f t="shared" si="123"/>
        <v>710</v>
      </c>
      <c r="B1861" t="str">
        <f>"8"</f>
        <v>8</v>
      </c>
      <c r="C1861" t="s">
        <v>2523</v>
      </c>
      <c r="D1861" t="str">
        <f t="shared" si="120"/>
        <v>2</v>
      </c>
      <c r="E1861">
        <v>1430</v>
      </c>
      <c r="F1861">
        <v>1940</v>
      </c>
      <c r="G1861" t="s">
        <v>123</v>
      </c>
      <c r="H1861" t="s">
        <v>11</v>
      </c>
      <c r="I1861">
        <v>1</v>
      </c>
      <c r="J1861" t="s">
        <v>19</v>
      </c>
      <c r="K1861" t="s">
        <v>11</v>
      </c>
    </row>
    <row r="1862" spans="1:11" x14ac:dyDescent="0.25">
      <c r="A1862" t="str">
        <f t="shared" si="123"/>
        <v>710</v>
      </c>
      <c r="B1862" t="str">
        <f>"9"</f>
        <v>9</v>
      </c>
      <c r="C1862" t="s">
        <v>2524</v>
      </c>
      <c r="D1862" t="str">
        <f t="shared" si="120"/>
        <v>2</v>
      </c>
      <c r="E1862">
        <v>1274</v>
      </c>
      <c r="F1862">
        <v>1940</v>
      </c>
      <c r="G1862" t="s">
        <v>2525</v>
      </c>
      <c r="H1862" t="s">
        <v>11</v>
      </c>
      <c r="I1862">
        <v>1</v>
      </c>
      <c r="J1862" t="s">
        <v>19</v>
      </c>
      <c r="K1862" t="s">
        <v>11</v>
      </c>
    </row>
    <row r="1863" spans="1:11" x14ac:dyDescent="0.25">
      <c r="A1863" t="str">
        <f t="shared" si="123"/>
        <v>710</v>
      </c>
      <c r="B1863" t="str">
        <f>"10"</f>
        <v>10</v>
      </c>
      <c r="C1863" t="s">
        <v>2526</v>
      </c>
      <c r="D1863" t="str">
        <f t="shared" si="120"/>
        <v>2</v>
      </c>
      <c r="E1863">
        <v>1305</v>
      </c>
      <c r="F1863">
        <v>1942</v>
      </c>
      <c r="G1863" t="s">
        <v>27</v>
      </c>
      <c r="H1863" t="s">
        <v>11</v>
      </c>
      <c r="I1863">
        <v>1</v>
      </c>
      <c r="J1863" t="s">
        <v>19</v>
      </c>
      <c r="K1863" t="s">
        <v>11</v>
      </c>
    </row>
    <row r="1864" spans="1:11" x14ac:dyDescent="0.25">
      <c r="A1864" t="str">
        <f t="shared" si="123"/>
        <v>710</v>
      </c>
      <c r="B1864" t="str">
        <f>"11"</f>
        <v>11</v>
      </c>
      <c r="C1864" t="s">
        <v>2527</v>
      </c>
      <c r="D1864" t="str">
        <f t="shared" si="120"/>
        <v>2</v>
      </c>
      <c r="E1864">
        <v>1228</v>
      </c>
      <c r="F1864">
        <v>1947</v>
      </c>
      <c r="G1864" t="s">
        <v>21</v>
      </c>
      <c r="H1864" t="s">
        <v>11</v>
      </c>
      <c r="I1864">
        <v>1</v>
      </c>
      <c r="J1864" t="s">
        <v>19</v>
      </c>
      <c r="K1864" t="s">
        <v>11</v>
      </c>
    </row>
    <row r="1865" spans="1:11" x14ac:dyDescent="0.25">
      <c r="A1865" t="str">
        <f t="shared" si="123"/>
        <v>710</v>
      </c>
      <c r="B1865" t="str">
        <f>"12"</f>
        <v>12</v>
      </c>
      <c r="C1865" t="s">
        <v>2528</v>
      </c>
      <c r="D1865" t="str">
        <f t="shared" si="120"/>
        <v>2</v>
      </c>
      <c r="E1865">
        <v>1492</v>
      </c>
      <c r="F1865">
        <v>1947</v>
      </c>
      <c r="G1865" t="s">
        <v>123</v>
      </c>
      <c r="H1865" t="s">
        <v>11</v>
      </c>
      <c r="I1865">
        <v>1</v>
      </c>
      <c r="J1865" t="s">
        <v>19</v>
      </c>
      <c r="K1865" t="s">
        <v>11</v>
      </c>
    </row>
    <row r="1866" spans="1:11" x14ac:dyDescent="0.25">
      <c r="A1866" t="str">
        <f t="shared" si="123"/>
        <v>710</v>
      </c>
      <c r="B1866" t="str">
        <f>"13"</f>
        <v>13</v>
      </c>
      <c r="C1866" t="s">
        <v>2529</v>
      </c>
      <c r="D1866" t="str">
        <f t="shared" si="120"/>
        <v>2</v>
      </c>
      <c r="E1866">
        <v>1579</v>
      </c>
      <c r="F1866">
        <v>1920</v>
      </c>
      <c r="G1866" t="s">
        <v>29</v>
      </c>
      <c r="H1866" t="s">
        <v>11</v>
      </c>
      <c r="I1866">
        <v>1</v>
      </c>
      <c r="J1866" t="s">
        <v>19</v>
      </c>
      <c r="K1866" t="s">
        <v>11</v>
      </c>
    </row>
    <row r="1867" spans="1:11" x14ac:dyDescent="0.25">
      <c r="A1867" t="str">
        <f t="shared" si="123"/>
        <v>710</v>
      </c>
      <c r="B1867" t="str">
        <f>"14"</f>
        <v>14</v>
      </c>
      <c r="C1867" t="s">
        <v>2530</v>
      </c>
      <c r="D1867" t="str">
        <f t="shared" si="120"/>
        <v>2</v>
      </c>
      <c r="E1867">
        <v>1579</v>
      </c>
      <c r="F1867">
        <v>1920</v>
      </c>
      <c r="G1867" t="s">
        <v>29</v>
      </c>
      <c r="H1867" t="s">
        <v>11</v>
      </c>
      <c r="I1867">
        <v>1</v>
      </c>
      <c r="J1867" t="s">
        <v>19</v>
      </c>
      <c r="K1867" t="s">
        <v>11</v>
      </c>
    </row>
    <row r="1868" spans="1:11" x14ac:dyDescent="0.25">
      <c r="A1868" t="str">
        <f t="shared" si="123"/>
        <v>710</v>
      </c>
      <c r="B1868" t="str">
        <f>"15"</f>
        <v>15</v>
      </c>
      <c r="C1868" t="s">
        <v>2531</v>
      </c>
      <c r="D1868" t="str">
        <f t="shared" si="120"/>
        <v>2</v>
      </c>
      <c r="E1868">
        <v>1579</v>
      </c>
      <c r="F1868">
        <v>1920</v>
      </c>
      <c r="G1868" t="s">
        <v>29</v>
      </c>
      <c r="H1868" t="s">
        <v>11</v>
      </c>
      <c r="I1868">
        <v>1</v>
      </c>
      <c r="J1868" t="s">
        <v>19</v>
      </c>
      <c r="K1868" t="s">
        <v>11</v>
      </c>
    </row>
    <row r="1869" spans="1:11" x14ac:dyDescent="0.25">
      <c r="A1869" t="str">
        <f t="shared" si="123"/>
        <v>710</v>
      </c>
      <c r="B1869" t="str">
        <f>"16"</f>
        <v>16</v>
      </c>
      <c r="C1869" t="s">
        <v>2532</v>
      </c>
      <c r="D1869" t="str">
        <f t="shared" si="120"/>
        <v>2</v>
      </c>
      <c r="E1869">
        <v>1502</v>
      </c>
      <c r="F1869">
        <v>1920</v>
      </c>
      <c r="G1869" t="s">
        <v>49</v>
      </c>
      <c r="H1869" t="s">
        <v>11</v>
      </c>
      <c r="I1869">
        <v>1</v>
      </c>
      <c r="J1869" t="s">
        <v>19</v>
      </c>
      <c r="K1869" t="s">
        <v>11</v>
      </c>
    </row>
    <row r="1870" spans="1:11" x14ac:dyDescent="0.25">
      <c r="A1870" t="str">
        <f t="shared" si="123"/>
        <v>710</v>
      </c>
      <c r="B1870" t="str">
        <f>"17"</f>
        <v>17</v>
      </c>
      <c r="C1870" t="s">
        <v>2533</v>
      </c>
      <c r="D1870" t="str">
        <f t="shared" si="120"/>
        <v>2</v>
      </c>
      <c r="E1870">
        <v>1502</v>
      </c>
      <c r="F1870">
        <v>1922</v>
      </c>
      <c r="G1870" t="s">
        <v>49</v>
      </c>
      <c r="H1870" t="s">
        <v>11</v>
      </c>
      <c r="I1870">
        <v>1</v>
      </c>
      <c r="J1870" t="s">
        <v>19</v>
      </c>
      <c r="K1870" t="s">
        <v>11</v>
      </c>
    </row>
    <row r="1871" spans="1:11" x14ac:dyDescent="0.25">
      <c r="A1871" t="str">
        <f t="shared" ref="A1871:A1892" si="124">"711"</f>
        <v>711</v>
      </c>
      <c r="B1871" t="str">
        <f>"1"</f>
        <v>1</v>
      </c>
      <c r="C1871" t="s">
        <v>2534</v>
      </c>
      <c r="D1871" t="str">
        <f t="shared" si="120"/>
        <v>2</v>
      </c>
      <c r="E1871">
        <v>1780</v>
      </c>
      <c r="F1871">
        <v>1929</v>
      </c>
      <c r="G1871" t="s">
        <v>29</v>
      </c>
      <c r="H1871" t="s">
        <v>11</v>
      </c>
      <c r="I1871">
        <v>1</v>
      </c>
      <c r="J1871" t="s">
        <v>19</v>
      </c>
      <c r="K1871" t="s">
        <v>11</v>
      </c>
    </row>
    <row r="1872" spans="1:11" x14ac:dyDescent="0.25">
      <c r="A1872" t="str">
        <f t="shared" si="124"/>
        <v>711</v>
      </c>
      <c r="B1872" t="str">
        <f>"2"</f>
        <v>2</v>
      </c>
      <c r="C1872" t="s">
        <v>2535</v>
      </c>
      <c r="D1872" t="str">
        <f t="shared" si="120"/>
        <v>2</v>
      </c>
      <c r="E1872">
        <v>1356</v>
      </c>
      <c r="F1872">
        <v>1930</v>
      </c>
      <c r="G1872" t="s">
        <v>29</v>
      </c>
      <c r="H1872" t="s">
        <v>11</v>
      </c>
      <c r="I1872">
        <v>1</v>
      </c>
      <c r="J1872" t="s">
        <v>19</v>
      </c>
      <c r="K1872" t="s">
        <v>11</v>
      </c>
    </row>
    <row r="1873" spans="1:11" x14ac:dyDescent="0.25">
      <c r="A1873" t="str">
        <f t="shared" si="124"/>
        <v>711</v>
      </c>
      <c r="B1873" t="str">
        <f>"3"</f>
        <v>3</v>
      </c>
      <c r="C1873" t="s">
        <v>2536</v>
      </c>
      <c r="D1873" t="str">
        <f t="shared" si="120"/>
        <v>2</v>
      </c>
      <c r="E1873">
        <v>1404</v>
      </c>
      <c r="F1873">
        <v>1930</v>
      </c>
      <c r="G1873" t="s">
        <v>29</v>
      </c>
      <c r="H1873" t="s">
        <v>11</v>
      </c>
      <c r="I1873">
        <v>1</v>
      </c>
      <c r="J1873" t="s">
        <v>19</v>
      </c>
      <c r="K1873" t="s">
        <v>11</v>
      </c>
    </row>
    <row r="1874" spans="1:11" x14ac:dyDescent="0.25">
      <c r="A1874" t="str">
        <f t="shared" si="124"/>
        <v>711</v>
      </c>
      <c r="B1874" t="str">
        <f>"4"</f>
        <v>4</v>
      </c>
      <c r="C1874" t="s">
        <v>2537</v>
      </c>
      <c r="D1874" t="str">
        <f t="shared" si="120"/>
        <v>2</v>
      </c>
      <c r="E1874">
        <v>1612</v>
      </c>
      <c r="F1874">
        <v>1929</v>
      </c>
      <c r="G1874" t="s">
        <v>29</v>
      </c>
      <c r="H1874" t="s">
        <v>11</v>
      </c>
      <c r="I1874">
        <v>1</v>
      </c>
      <c r="J1874" t="s">
        <v>19</v>
      </c>
      <c r="K1874" t="s">
        <v>11</v>
      </c>
    </row>
    <row r="1875" spans="1:11" x14ac:dyDescent="0.25">
      <c r="A1875" t="str">
        <f t="shared" si="124"/>
        <v>711</v>
      </c>
      <c r="B1875" t="str">
        <f>"5"</f>
        <v>5</v>
      </c>
      <c r="C1875" t="s">
        <v>2538</v>
      </c>
      <c r="D1875" t="str">
        <f t="shared" si="120"/>
        <v>2</v>
      </c>
      <c r="E1875">
        <v>1332</v>
      </c>
      <c r="F1875">
        <v>1929</v>
      </c>
      <c r="G1875" t="s">
        <v>29</v>
      </c>
      <c r="H1875" t="s">
        <v>11</v>
      </c>
      <c r="I1875">
        <v>1</v>
      </c>
      <c r="J1875" t="s">
        <v>19</v>
      </c>
      <c r="K1875" t="s">
        <v>11</v>
      </c>
    </row>
    <row r="1876" spans="1:11" x14ac:dyDescent="0.25">
      <c r="A1876" t="str">
        <f t="shared" si="124"/>
        <v>711</v>
      </c>
      <c r="B1876" t="str">
        <f>"6"</f>
        <v>6</v>
      </c>
      <c r="C1876" t="s">
        <v>2539</v>
      </c>
      <c r="D1876" t="str">
        <f t="shared" si="120"/>
        <v>2</v>
      </c>
      <c r="E1876">
        <v>1645</v>
      </c>
      <c r="F1876">
        <v>1930</v>
      </c>
      <c r="G1876" t="s">
        <v>49</v>
      </c>
      <c r="H1876" t="s">
        <v>11</v>
      </c>
      <c r="I1876">
        <v>1</v>
      </c>
      <c r="J1876" t="s">
        <v>19</v>
      </c>
      <c r="K1876" t="s">
        <v>11</v>
      </c>
    </row>
    <row r="1877" spans="1:11" x14ac:dyDescent="0.25">
      <c r="A1877" t="str">
        <f t="shared" si="124"/>
        <v>711</v>
      </c>
      <c r="B1877" t="str">
        <f>"7"</f>
        <v>7</v>
      </c>
      <c r="C1877" t="s">
        <v>2540</v>
      </c>
      <c r="D1877" t="str">
        <f t="shared" si="120"/>
        <v>2</v>
      </c>
      <c r="E1877">
        <v>1618</v>
      </c>
      <c r="F1877">
        <v>1930</v>
      </c>
      <c r="G1877" t="s">
        <v>29</v>
      </c>
      <c r="H1877" t="s">
        <v>11</v>
      </c>
      <c r="I1877">
        <v>1</v>
      </c>
      <c r="J1877" t="s">
        <v>19</v>
      </c>
      <c r="K1877" t="s">
        <v>11</v>
      </c>
    </row>
    <row r="1878" spans="1:11" x14ac:dyDescent="0.25">
      <c r="A1878" t="str">
        <f t="shared" si="124"/>
        <v>711</v>
      </c>
      <c r="B1878" t="str">
        <f>"8"</f>
        <v>8</v>
      </c>
      <c r="C1878" t="s">
        <v>2541</v>
      </c>
      <c r="D1878" t="str">
        <f t="shared" si="120"/>
        <v>2</v>
      </c>
      <c r="E1878">
        <v>1618</v>
      </c>
      <c r="F1878">
        <v>1930</v>
      </c>
      <c r="G1878" t="s">
        <v>29</v>
      </c>
      <c r="H1878" t="s">
        <v>11</v>
      </c>
      <c r="I1878">
        <v>1</v>
      </c>
      <c r="J1878" t="s">
        <v>19</v>
      </c>
      <c r="K1878" t="s">
        <v>11</v>
      </c>
    </row>
    <row r="1879" spans="1:11" x14ac:dyDescent="0.25">
      <c r="A1879" t="str">
        <f t="shared" si="124"/>
        <v>711</v>
      </c>
      <c r="B1879" t="str">
        <f>"9"</f>
        <v>9</v>
      </c>
      <c r="C1879" t="s">
        <v>2542</v>
      </c>
      <c r="D1879" t="str">
        <f t="shared" si="120"/>
        <v>2</v>
      </c>
      <c r="E1879">
        <v>1332</v>
      </c>
      <c r="F1879">
        <v>1929</v>
      </c>
      <c r="G1879" t="s">
        <v>29</v>
      </c>
      <c r="H1879" t="s">
        <v>11</v>
      </c>
      <c r="I1879">
        <v>1</v>
      </c>
      <c r="J1879" t="s">
        <v>19</v>
      </c>
      <c r="K1879" t="s">
        <v>11</v>
      </c>
    </row>
    <row r="1880" spans="1:11" x14ac:dyDescent="0.25">
      <c r="A1880" t="str">
        <f t="shared" si="124"/>
        <v>711</v>
      </c>
      <c r="B1880" t="str">
        <f>"10"</f>
        <v>10</v>
      </c>
      <c r="C1880" t="s">
        <v>2543</v>
      </c>
      <c r="D1880" t="str">
        <f t="shared" si="120"/>
        <v>2</v>
      </c>
      <c r="E1880">
        <v>1321</v>
      </c>
      <c r="F1880">
        <v>1930</v>
      </c>
      <c r="G1880" t="s">
        <v>29</v>
      </c>
      <c r="H1880" t="s">
        <v>11</v>
      </c>
      <c r="I1880">
        <v>1</v>
      </c>
      <c r="J1880" t="s">
        <v>19</v>
      </c>
      <c r="K1880" t="s">
        <v>11</v>
      </c>
    </row>
    <row r="1881" spans="1:11" x14ac:dyDescent="0.25">
      <c r="A1881" t="str">
        <f t="shared" si="124"/>
        <v>711</v>
      </c>
      <c r="B1881" t="str">
        <f>"11"</f>
        <v>11</v>
      </c>
      <c r="C1881" t="s">
        <v>2544</v>
      </c>
      <c r="D1881" t="str">
        <f t="shared" si="120"/>
        <v>2</v>
      </c>
      <c r="E1881">
        <v>648</v>
      </c>
      <c r="F1881">
        <v>1952</v>
      </c>
      <c r="G1881" t="s">
        <v>21</v>
      </c>
      <c r="H1881" t="s">
        <v>11</v>
      </c>
      <c r="I1881">
        <v>1</v>
      </c>
      <c r="J1881" t="s">
        <v>19</v>
      </c>
      <c r="K1881" t="s">
        <v>11</v>
      </c>
    </row>
    <row r="1882" spans="1:11" x14ac:dyDescent="0.25">
      <c r="A1882" t="str">
        <f t="shared" si="124"/>
        <v>711</v>
      </c>
      <c r="B1882" t="str">
        <f>"12"</f>
        <v>12</v>
      </c>
      <c r="C1882" t="s">
        <v>2545</v>
      </c>
      <c r="D1882" t="str">
        <f t="shared" si="120"/>
        <v>2</v>
      </c>
      <c r="E1882">
        <v>1252</v>
      </c>
      <c r="F1882">
        <v>1951</v>
      </c>
      <c r="G1882" t="s">
        <v>21</v>
      </c>
      <c r="H1882" t="s">
        <v>11</v>
      </c>
      <c r="I1882">
        <v>1</v>
      </c>
      <c r="J1882" t="s">
        <v>19</v>
      </c>
      <c r="K1882" t="s">
        <v>11</v>
      </c>
    </row>
    <row r="1883" spans="1:11" x14ac:dyDescent="0.25">
      <c r="A1883" t="str">
        <f t="shared" si="124"/>
        <v>711</v>
      </c>
      <c r="B1883" t="str">
        <f>"13"</f>
        <v>13</v>
      </c>
      <c r="C1883" t="s">
        <v>2546</v>
      </c>
      <c r="D1883" t="str">
        <f t="shared" si="120"/>
        <v>2</v>
      </c>
      <c r="E1883">
        <v>1344</v>
      </c>
      <c r="F1883">
        <v>1938</v>
      </c>
      <c r="G1883" t="s">
        <v>35</v>
      </c>
      <c r="H1883" t="s">
        <v>11</v>
      </c>
      <c r="I1883">
        <v>1</v>
      </c>
      <c r="J1883" t="s">
        <v>19</v>
      </c>
      <c r="K1883" t="s">
        <v>11</v>
      </c>
    </row>
    <row r="1884" spans="1:11" x14ac:dyDescent="0.25">
      <c r="A1884" t="str">
        <f t="shared" si="124"/>
        <v>711</v>
      </c>
      <c r="B1884" t="str">
        <f>"14"</f>
        <v>14</v>
      </c>
      <c r="C1884" t="s">
        <v>2547</v>
      </c>
      <c r="D1884" t="str">
        <f t="shared" si="120"/>
        <v>2</v>
      </c>
      <c r="E1884">
        <v>1344</v>
      </c>
      <c r="F1884">
        <v>1940</v>
      </c>
      <c r="G1884" t="s">
        <v>35</v>
      </c>
      <c r="H1884" t="s">
        <v>11</v>
      </c>
      <c r="I1884">
        <v>1</v>
      </c>
      <c r="J1884" t="s">
        <v>19</v>
      </c>
      <c r="K1884" t="s">
        <v>11</v>
      </c>
    </row>
    <row r="1885" spans="1:11" x14ac:dyDescent="0.25">
      <c r="A1885" t="str">
        <f t="shared" si="124"/>
        <v>711</v>
      </c>
      <c r="B1885" t="str">
        <f>"15"</f>
        <v>15</v>
      </c>
      <c r="C1885" t="s">
        <v>2548</v>
      </c>
      <c r="D1885" t="str">
        <f t="shared" si="120"/>
        <v>2</v>
      </c>
      <c r="E1885">
        <v>1226</v>
      </c>
      <c r="F1885">
        <v>1938</v>
      </c>
      <c r="G1885" t="s">
        <v>35</v>
      </c>
      <c r="H1885" t="s">
        <v>11</v>
      </c>
      <c r="I1885">
        <v>1</v>
      </c>
      <c r="J1885" t="s">
        <v>19</v>
      </c>
      <c r="K1885" t="s">
        <v>11</v>
      </c>
    </row>
    <row r="1886" spans="1:11" x14ac:dyDescent="0.25">
      <c r="A1886" t="str">
        <f t="shared" si="124"/>
        <v>711</v>
      </c>
      <c r="B1886" t="str">
        <f>"17"</f>
        <v>17</v>
      </c>
      <c r="C1886" t="s">
        <v>2549</v>
      </c>
      <c r="D1886" t="str">
        <f t="shared" si="120"/>
        <v>2</v>
      </c>
      <c r="E1886">
        <v>1702</v>
      </c>
      <c r="F1886">
        <v>1940</v>
      </c>
      <c r="G1886" t="s">
        <v>64</v>
      </c>
      <c r="H1886" t="s">
        <v>11</v>
      </c>
      <c r="I1886">
        <v>1</v>
      </c>
      <c r="J1886" t="s">
        <v>19</v>
      </c>
      <c r="K1886" t="s">
        <v>11</v>
      </c>
    </row>
    <row r="1887" spans="1:11" x14ac:dyDescent="0.25">
      <c r="A1887" t="str">
        <f t="shared" si="124"/>
        <v>711</v>
      </c>
      <c r="B1887" t="str">
        <f>"18"</f>
        <v>18</v>
      </c>
      <c r="C1887" t="s">
        <v>2550</v>
      </c>
      <c r="D1887" t="str">
        <f t="shared" ref="D1887:D1950" si="125">"2"</f>
        <v>2</v>
      </c>
      <c r="E1887">
        <v>1656</v>
      </c>
      <c r="F1887">
        <v>1932</v>
      </c>
      <c r="G1887" t="s">
        <v>29</v>
      </c>
      <c r="H1887" t="s">
        <v>11</v>
      </c>
      <c r="I1887">
        <v>1</v>
      </c>
      <c r="J1887" t="s">
        <v>19</v>
      </c>
      <c r="K1887" t="s">
        <v>11</v>
      </c>
    </row>
    <row r="1888" spans="1:11" x14ac:dyDescent="0.25">
      <c r="A1888" t="str">
        <f t="shared" si="124"/>
        <v>711</v>
      </c>
      <c r="B1888" t="str">
        <f>"19"</f>
        <v>19</v>
      </c>
      <c r="C1888" t="s">
        <v>2551</v>
      </c>
      <c r="D1888" t="str">
        <f t="shared" si="125"/>
        <v>2</v>
      </c>
      <c r="E1888">
        <v>1823</v>
      </c>
      <c r="F1888">
        <v>1945</v>
      </c>
      <c r="G1888" t="s">
        <v>29</v>
      </c>
      <c r="H1888" t="s">
        <v>11</v>
      </c>
      <c r="I1888">
        <v>1</v>
      </c>
      <c r="J1888" t="s">
        <v>19</v>
      </c>
      <c r="K1888" t="s">
        <v>11</v>
      </c>
    </row>
    <row r="1889" spans="1:11" x14ac:dyDescent="0.25">
      <c r="A1889" t="str">
        <f t="shared" si="124"/>
        <v>711</v>
      </c>
      <c r="B1889" t="str">
        <f>"20"</f>
        <v>20</v>
      </c>
      <c r="C1889" t="s">
        <v>2552</v>
      </c>
      <c r="D1889" t="str">
        <f t="shared" si="125"/>
        <v>2</v>
      </c>
      <c r="E1889">
        <v>1332</v>
      </c>
      <c r="F1889">
        <v>1940</v>
      </c>
      <c r="G1889" t="s">
        <v>49</v>
      </c>
      <c r="H1889" t="s">
        <v>11</v>
      </c>
      <c r="I1889">
        <v>1</v>
      </c>
      <c r="J1889" t="s">
        <v>19</v>
      </c>
      <c r="K1889" t="s">
        <v>11</v>
      </c>
    </row>
    <row r="1890" spans="1:11" x14ac:dyDescent="0.25">
      <c r="A1890" t="str">
        <f t="shared" si="124"/>
        <v>711</v>
      </c>
      <c r="B1890" t="str">
        <f>"21"</f>
        <v>21</v>
      </c>
      <c r="C1890" t="s">
        <v>2553</v>
      </c>
      <c r="D1890" t="str">
        <f t="shared" si="125"/>
        <v>2</v>
      </c>
      <c r="E1890">
        <v>1332</v>
      </c>
      <c r="F1890">
        <v>1928</v>
      </c>
      <c r="G1890" t="s">
        <v>49</v>
      </c>
      <c r="H1890" t="s">
        <v>11</v>
      </c>
      <c r="I1890">
        <v>1</v>
      </c>
      <c r="J1890" t="s">
        <v>19</v>
      </c>
      <c r="K1890" t="s">
        <v>11</v>
      </c>
    </row>
    <row r="1891" spans="1:11" x14ac:dyDescent="0.25">
      <c r="A1891" t="str">
        <f t="shared" si="124"/>
        <v>711</v>
      </c>
      <c r="B1891" t="str">
        <f>"22"</f>
        <v>22</v>
      </c>
      <c r="C1891" t="s">
        <v>2554</v>
      </c>
      <c r="D1891" t="str">
        <f t="shared" si="125"/>
        <v>2</v>
      </c>
      <c r="E1891">
        <v>1675</v>
      </c>
      <c r="F1891">
        <v>1928</v>
      </c>
      <c r="G1891" t="s">
        <v>49</v>
      </c>
      <c r="H1891" t="s">
        <v>11</v>
      </c>
      <c r="I1891">
        <v>1</v>
      </c>
      <c r="J1891" t="s">
        <v>19</v>
      </c>
      <c r="K1891" t="s">
        <v>11</v>
      </c>
    </row>
    <row r="1892" spans="1:11" x14ac:dyDescent="0.25">
      <c r="A1892" t="str">
        <f t="shared" si="124"/>
        <v>711</v>
      </c>
      <c r="B1892" t="str">
        <f>"23"</f>
        <v>23</v>
      </c>
      <c r="C1892" t="s">
        <v>2555</v>
      </c>
      <c r="D1892" t="str">
        <f t="shared" si="125"/>
        <v>2</v>
      </c>
      <c r="E1892">
        <v>0</v>
      </c>
      <c r="F1892" t="s">
        <v>11</v>
      </c>
      <c r="G1892" t="s">
        <v>18</v>
      </c>
      <c r="H1892" t="s">
        <v>11</v>
      </c>
      <c r="I1892">
        <v>0</v>
      </c>
      <c r="J1892" t="s">
        <v>19</v>
      </c>
      <c r="K1892" t="s">
        <v>11</v>
      </c>
    </row>
    <row r="1893" spans="1:11" x14ac:dyDescent="0.25">
      <c r="A1893" t="str">
        <f t="shared" ref="A1893:A1912" si="126">"712"</f>
        <v>712</v>
      </c>
      <c r="B1893" t="str">
        <f>"1"</f>
        <v>1</v>
      </c>
      <c r="C1893" t="s">
        <v>2556</v>
      </c>
      <c r="D1893" t="str">
        <f t="shared" si="125"/>
        <v>2</v>
      </c>
      <c r="E1893">
        <v>1576</v>
      </c>
      <c r="F1893">
        <v>1929</v>
      </c>
      <c r="G1893" t="s">
        <v>49</v>
      </c>
      <c r="H1893" t="s">
        <v>11</v>
      </c>
      <c r="I1893">
        <v>1</v>
      </c>
      <c r="J1893" t="s">
        <v>19</v>
      </c>
      <c r="K1893" t="s">
        <v>11</v>
      </c>
    </row>
    <row r="1894" spans="1:11" x14ac:dyDescent="0.25">
      <c r="A1894" t="str">
        <f t="shared" si="126"/>
        <v>712</v>
      </c>
      <c r="B1894" t="str">
        <f>"2"</f>
        <v>2</v>
      </c>
      <c r="C1894" t="s">
        <v>2557</v>
      </c>
      <c r="D1894" t="str">
        <f t="shared" si="125"/>
        <v>2</v>
      </c>
      <c r="E1894">
        <v>1258</v>
      </c>
      <c r="F1894">
        <v>1938</v>
      </c>
      <c r="G1894" t="s">
        <v>49</v>
      </c>
      <c r="H1894" t="s">
        <v>11</v>
      </c>
      <c r="I1894">
        <v>1</v>
      </c>
      <c r="J1894" t="s">
        <v>19</v>
      </c>
      <c r="K1894" t="s">
        <v>11</v>
      </c>
    </row>
    <row r="1895" spans="1:11" x14ac:dyDescent="0.25">
      <c r="A1895" t="str">
        <f t="shared" si="126"/>
        <v>712</v>
      </c>
      <c r="B1895" t="str">
        <f>"3"</f>
        <v>3</v>
      </c>
      <c r="C1895" t="s">
        <v>2558</v>
      </c>
      <c r="D1895" t="str">
        <f t="shared" si="125"/>
        <v>2</v>
      </c>
      <c r="E1895">
        <v>1848</v>
      </c>
      <c r="F1895">
        <v>1930</v>
      </c>
      <c r="G1895" t="s">
        <v>49</v>
      </c>
      <c r="H1895" t="s">
        <v>11</v>
      </c>
      <c r="I1895">
        <v>1</v>
      </c>
      <c r="J1895" t="s">
        <v>19</v>
      </c>
      <c r="K1895" t="s">
        <v>11</v>
      </c>
    </row>
    <row r="1896" spans="1:11" x14ac:dyDescent="0.25">
      <c r="A1896" t="str">
        <f t="shared" si="126"/>
        <v>712</v>
      </c>
      <c r="B1896" t="str">
        <f>"4"</f>
        <v>4</v>
      </c>
      <c r="C1896" t="s">
        <v>2559</v>
      </c>
      <c r="D1896" t="str">
        <f t="shared" si="125"/>
        <v>2</v>
      </c>
      <c r="E1896">
        <v>1536</v>
      </c>
      <c r="F1896">
        <v>1931</v>
      </c>
      <c r="G1896" t="s">
        <v>49</v>
      </c>
      <c r="H1896" t="s">
        <v>11</v>
      </c>
      <c r="I1896">
        <v>1</v>
      </c>
      <c r="J1896" t="s">
        <v>19</v>
      </c>
      <c r="K1896" t="s">
        <v>11</v>
      </c>
    </row>
    <row r="1897" spans="1:11" x14ac:dyDescent="0.25">
      <c r="A1897" t="str">
        <f t="shared" si="126"/>
        <v>712</v>
      </c>
      <c r="B1897" t="str">
        <f>"5"</f>
        <v>5</v>
      </c>
      <c r="C1897" t="s">
        <v>2560</v>
      </c>
      <c r="D1897" t="str">
        <f t="shared" si="125"/>
        <v>2</v>
      </c>
      <c r="E1897">
        <v>1536</v>
      </c>
      <c r="F1897">
        <v>1938</v>
      </c>
      <c r="G1897" t="s">
        <v>29</v>
      </c>
      <c r="H1897" t="s">
        <v>11</v>
      </c>
      <c r="I1897">
        <v>1</v>
      </c>
      <c r="J1897" t="s">
        <v>19</v>
      </c>
      <c r="K1897" t="s">
        <v>11</v>
      </c>
    </row>
    <row r="1898" spans="1:11" x14ac:dyDescent="0.25">
      <c r="A1898" t="str">
        <f t="shared" si="126"/>
        <v>712</v>
      </c>
      <c r="B1898" t="str">
        <f>"6"</f>
        <v>6</v>
      </c>
      <c r="C1898" t="s">
        <v>2561</v>
      </c>
      <c r="D1898" t="str">
        <f t="shared" si="125"/>
        <v>2</v>
      </c>
      <c r="E1898">
        <v>1429</v>
      </c>
      <c r="F1898">
        <v>1938</v>
      </c>
      <c r="G1898" t="s">
        <v>29</v>
      </c>
      <c r="H1898" t="s">
        <v>11</v>
      </c>
      <c r="I1898">
        <v>1</v>
      </c>
      <c r="J1898" t="s">
        <v>19</v>
      </c>
      <c r="K1898" t="s">
        <v>11</v>
      </c>
    </row>
    <row r="1899" spans="1:11" x14ac:dyDescent="0.25">
      <c r="A1899" t="str">
        <f t="shared" si="126"/>
        <v>712</v>
      </c>
      <c r="B1899" t="str">
        <f>"7"</f>
        <v>7</v>
      </c>
      <c r="C1899" t="s">
        <v>2562</v>
      </c>
      <c r="D1899" t="str">
        <f t="shared" si="125"/>
        <v>2</v>
      </c>
      <c r="E1899">
        <v>1392</v>
      </c>
      <c r="F1899">
        <v>1937</v>
      </c>
      <c r="G1899" t="s">
        <v>29</v>
      </c>
      <c r="H1899" t="s">
        <v>11</v>
      </c>
      <c r="I1899">
        <v>1</v>
      </c>
      <c r="J1899" t="s">
        <v>19</v>
      </c>
      <c r="K1899" t="s">
        <v>11</v>
      </c>
    </row>
    <row r="1900" spans="1:11" x14ac:dyDescent="0.25">
      <c r="A1900" t="str">
        <f t="shared" si="126"/>
        <v>712</v>
      </c>
      <c r="B1900" t="str">
        <f>"8"</f>
        <v>8</v>
      </c>
      <c r="C1900" t="s">
        <v>2563</v>
      </c>
      <c r="D1900" t="str">
        <f t="shared" si="125"/>
        <v>2</v>
      </c>
      <c r="E1900">
        <v>1404</v>
      </c>
      <c r="F1900">
        <v>1935</v>
      </c>
      <c r="G1900" t="s">
        <v>29</v>
      </c>
      <c r="H1900" t="s">
        <v>11</v>
      </c>
      <c r="I1900">
        <v>1</v>
      </c>
      <c r="J1900" t="s">
        <v>19</v>
      </c>
      <c r="K1900" t="s">
        <v>11</v>
      </c>
    </row>
    <row r="1901" spans="1:11" x14ac:dyDescent="0.25">
      <c r="A1901" t="str">
        <f t="shared" si="126"/>
        <v>712</v>
      </c>
      <c r="B1901" t="str">
        <f>"9"</f>
        <v>9</v>
      </c>
      <c r="C1901" t="s">
        <v>2564</v>
      </c>
      <c r="D1901" t="str">
        <f t="shared" si="125"/>
        <v>2</v>
      </c>
      <c r="E1901">
        <v>1464</v>
      </c>
      <c r="F1901">
        <v>1929</v>
      </c>
      <c r="G1901" t="s">
        <v>29</v>
      </c>
      <c r="H1901" t="s">
        <v>11</v>
      </c>
      <c r="I1901">
        <v>1</v>
      </c>
      <c r="J1901" t="s">
        <v>19</v>
      </c>
      <c r="K1901" t="s">
        <v>11</v>
      </c>
    </row>
    <row r="1902" spans="1:11" x14ac:dyDescent="0.25">
      <c r="A1902" t="str">
        <f t="shared" si="126"/>
        <v>712</v>
      </c>
      <c r="B1902" t="str">
        <f>"10"</f>
        <v>10</v>
      </c>
      <c r="C1902" t="s">
        <v>2565</v>
      </c>
      <c r="D1902" t="str">
        <f t="shared" si="125"/>
        <v>2</v>
      </c>
      <c r="E1902">
        <v>1433</v>
      </c>
      <c r="F1902">
        <v>1950</v>
      </c>
      <c r="G1902" t="s">
        <v>123</v>
      </c>
      <c r="H1902" t="s">
        <v>11</v>
      </c>
      <c r="I1902">
        <v>1</v>
      </c>
      <c r="J1902" t="s">
        <v>19</v>
      </c>
      <c r="K1902" t="s">
        <v>11</v>
      </c>
    </row>
    <row r="1903" spans="1:11" x14ac:dyDescent="0.25">
      <c r="A1903" t="str">
        <f t="shared" si="126"/>
        <v>712</v>
      </c>
      <c r="B1903" t="str">
        <f>"11"</f>
        <v>11</v>
      </c>
      <c r="C1903" t="s">
        <v>2566</v>
      </c>
      <c r="D1903" t="str">
        <f t="shared" si="125"/>
        <v>2</v>
      </c>
      <c r="E1903">
        <v>1433</v>
      </c>
      <c r="F1903">
        <v>1951</v>
      </c>
      <c r="G1903" t="s">
        <v>27</v>
      </c>
      <c r="H1903" t="s">
        <v>11</v>
      </c>
      <c r="I1903">
        <v>1</v>
      </c>
      <c r="J1903" t="s">
        <v>19</v>
      </c>
      <c r="K1903" t="s">
        <v>11</v>
      </c>
    </row>
    <row r="1904" spans="1:11" x14ac:dyDescent="0.25">
      <c r="A1904" t="str">
        <f t="shared" si="126"/>
        <v>712</v>
      </c>
      <c r="B1904" t="str">
        <f>"13"</f>
        <v>13</v>
      </c>
      <c r="C1904" t="s">
        <v>2574</v>
      </c>
      <c r="D1904" t="str">
        <f t="shared" si="125"/>
        <v>2</v>
      </c>
      <c r="E1904">
        <v>1568</v>
      </c>
      <c r="F1904">
        <v>1947</v>
      </c>
      <c r="G1904" t="s">
        <v>27</v>
      </c>
      <c r="H1904" t="s">
        <v>11</v>
      </c>
      <c r="I1904">
        <v>1</v>
      </c>
      <c r="J1904" t="s">
        <v>19</v>
      </c>
      <c r="K1904" t="s">
        <v>11</v>
      </c>
    </row>
    <row r="1905" spans="1:11" x14ac:dyDescent="0.25">
      <c r="A1905" t="str">
        <f t="shared" si="126"/>
        <v>712</v>
      </c>
      <c r="B1905" t="str">
        <f>"14"</f>
        <v>14</v>
      </c>
      <c r="C1905" t="s">
        <v>2575</v>
      </c>
      <c r="D1905" t="str">
        <f t="shared" si="125"/>
        <v>2</v>
      </c>
      <c r="E1905">
        <v>1497</v>
      </c>
      <c r="F1905">
        <v>1949</v>
      </c>
      <c r="G1905" t="s">
        <v>27</v>
      </c>
      <c r="H1905" t="s">
        <v>11</v>
      </c>
      <c r="I1905">
        <v>1</v>
      </c>
      <c r="J1905" t="s">
        <v>19</v>
      </c>
      <c r="K1905" t="s">
        <v>11</v>
      </c>
    </row>
    <row r="1906" spans="1:11" x14ac:dyDescent="0.25">
      <c r="A1906" t="str">
        <f t="shared" si="126"/>
        <v>712</v>
      </c>
      <c r="B1906" t="str">
        <f>"15"</f>
        <v>15</v>
      </c>
      <c r="C1906" t="s">
        <v>2576</v>
      </c>
      <c r="D1906" t="str">
        <f t="shared" si="125"/>
        <v>2</v>
      </c>
      <c r="E1906">
        <v>1831</v>
      </c>
      <c r="F1906">
        <v>1949</v>
      </c>
      <c r="G1906" t="s">
        <v>27</v>
      </c>
      <c r="H1906" t="s">
        <v>11</v>
      </c>
      <c r="I1906">
        <v>1</v>
      </c>
      <c r="J1906" t="s">
        <v>19</v>
      </c>
      <c r="K1906" t="s">
        <v>11</v>
      </c>
    </row>
    <row r="1907" spans="1:11" x14ac:dyDescent="0.25">
      <c r="A1907" t="str">
        <f t="shared" si="126"/>
        <v>712</v>
      </c>
      <c r="B1907" t="str">
        <f>"16"</f>
        <v>16</v>
      </c>
      <c r="C1907" t="s">
        <v>2577</v>
      </c>
      <c r="D1907" t="str">
        <f t="shared" si="125"/>
        <v>2</v>
      </c>
      <c r="E1907">
        <v>1443</v>
      </c>
      <c r="F1907">
        <v>1946</v>
      </c>
      <c r="G1907" t="s">
        <v>27</v>
      </c>
      <c r="H1907" t="s">
        <v>11</v>
      </c>
      <c r="I1907">
        <v>1</v>
      </c>
      <c r="J1907" t="s">
        <v>19</v>
      </c>
      <c r="K1907" t="s">
        <v>11</v>
      </c>
    </row>
    <row r="1908" spans="1:11" x14ac:dyDescent="0.25">
      <c r="A1908" t="str">
        <f t="shared" si="126"/>
        <v>712</v>
      </c>
      <c r="B1908" t="str">
        <f>"17"</f>
        <v>17</v>
      </c>
      <c r="C1908" t="s">
        <v>2578</v>
      </c>
      <c r="D1908" t="str">
        <f t="shared" si="125"/>
        <v>2</v>
      </c>
      <c r="E1908">
        <v>1632</v>
      </c>
      <c r="F1908">
        <v>1950</v>
      </c>
      <c r="G1908" t="s">
        <v>27</v>
      </c>
      <c r="H1908" t="s">
        <v>11</v>
      </c>
      <c r="I1908">
        <v>1</v>
      </c>
      <c r="J1908" t="s">
        <v>19</v>
      </c>
      <c r="K1908" t="s">
        <v>11</v>
      </c>
    </row>
    <row r="1909" spans="1:11" x14ac:dyDescent="0.25">
      <c r="A1909" t="str">
        <f t="shared" si="126"/>
        <v>712</v>
      </c>
      <c r="B1909" t="str">
        <f>"18"</f>
        <v>18</v>
      </c>
      <c r="C1909" t="s">
        <v>2579</v>
      </c>
      <c r="D1909" t="str">
        <f t="shared" si="125"/>
        <v>2</v>
      </c>
      <c r="E1909">
        <v>1657</v>
      </c>
      <c r="F1909">
        <v>1942</v>
      </c>
      <c r="G1909" t="s">
        <v>27</v>
      </c>
      <c r="H1909" t="s">
        <v>11</v>
      </c>
      <c r="I1909">
        <v>1</v>
      </c>
      <c r="J1909" t="s">
        <v>19</v>
      </c>
      <c r="K1909" t="s">
        <v>11</v>
      </c>
    </row>
    <row r="1910" spans="1:11" x14ac:dyDescent="0.25">
      <c r="A1910" t="str">
        <f t="shared" si="126"/>
        <v>712</v>
      </c>
      <c r="B1910" t="str">
        <f>"19"</f>
        <v>19</v>
      </c>
      <c r="C1910" t="s">
        <v>2580</v>
      </c>
      <c r="D1910" t="str">
        <f t="shared" si="125"/>
        <v>2</v>
      </c>
      <c r="E1910">
        <v>1468</v>
      </c>
      <c r="F1910">
        <v>1944</v>
      </c>
      <c r="G1910" t="s">
        <v>64</v>
      </c>
      <c r="H1910" t="s">
        <v>11</v>
      </c>
      <c r="I1910">
        <v>1</v>
      </c>
      <c r="J1910" t="s">
        <v>19</v>
      </c>
      <c r="K1910" t="s">
        <v>11</v>
      </c>
    </row>
    <row r="1911" spans="1:11" x14ac:dyDescent="0.25">
      <c r="A1911" t="str">
        <f t="shared" si="126"/>
        <v>712</v>
      </c>
      <c r="B1911" t="str">
        <f>"20"</f>
        <v>20</v>
      </c>
      <c r="C1911" t="s">
        <v>2581</v>
      </c>
      <c r="D1911" t="str">
        <f t="shared" si="125"/>
        <v>2</v>
      </c>
      <c r="E1911">
        <v>1444</v>
      </c>
      <c r="F1911">
        <v>1929</v>
      </c>
      <c r="G1911" t="s">
        <v>29</v>
      </c>
      <c r="H1911" t="s">
        <v>11</v>
      </c>
      <c r="I1911">
        <v>1</v>
      </c>
      <c r="J1911" t="s">
        <v>19</v>
      </c>
      <c r="K1911" t="s">
        <v>11</v>
      </c>
    </row>
    <row r="1912" spans="1:11" x14ac:dyDescent="0.25">
      <c r="A1912" t="str">
        <f t="shared" si="126"/>
        <v>712</v>
      </c>
      <c r="B1912" t="str">
        <f>"21"</f>
        <v>21</v>
      </c>
      <c r="C1912" t="s">
        <v>2582</v>
      </c>
      <c r="D1912" t="str">
        <f t="shared" si="125"/>
        <v>2</v>
      </c>
      <c r="E1912">
        <v>1662</v>
      </c>
      <c r="F1912">
        <v>1929</v>
      </c>
      <c r="G1912" t="s">
        <v>29</v>
      </c>
      <c r="H1912" t="s">
        <v>11</v>
      </c>
      <c r="I1912">
        <v>1</v>
      </c>
      <c r="J1912" t="s">
        <v>19</v>
      </c>
      <c r="K1912" t="s">
        <v>11</v>
      </c>
    </row>
    <row r="1913" spans="1:11" x14ac:dyDescent="0.25">
      <c r="A1913" t="str">
        <f t="shared" ref="A1913:A1920" si="127">"713"</f>
        <v>713</v>
      </c>
      <c r="B1913" t="str">
        <f>"1"</f>
        <v>1</v>
      </c>
      <c r="C1913" t="s">
        <v>2583</v>
      </c>
      <c r="D1913" t="str">
        <f t="shared" si="125"/>
        <v>2</v>
      </c>
      <c r="E1913">
        <v>1523</v>
      </c>
      <c r="F1913">
        <v>1955</v>
      </c>
      <c r="G1913" t="s">
        <v>27</v>
      </c>
      <c r="H1913" t="s">
        <v>11</v>
      </c>
      <c r="I1913">
        <v>1</v>
      </c>
      <c r="J1913" t="s">
        <v>19</v>
      </c>
      <c r="K1913" t="s">
        <v>11</v>
      </c>
    </row>
    <row r="1914" spans="1:11" x14ac:dyDescent="0.25">
      <c r="A1914" t="str">
        <f t="shared" si="127"/>
        <v>713</v>
      </c>
      <c r="B1914" t="str">
        <f>"2"</f>
        <v>2</v>
      </c>
      <c r="C1914" t="s">
        <v>2584</v>
      </c>
      <c r="D1914" t="str">
        <f t="shared" si="125"/>
        <v>2</v>
      </c>
      <c r="E1914">
        <v>1544</v>
      </c>
      <c r="F1914">
        <v>1961</v>
      </c>
      <c r="G1914" t="s">
        <v>27</v>
      </c>
      <c r="H1914" t="s">
        <v>11</v>
      </c>
      <c r="I1914">
        <v>1</v>
      </c>
      <c r="J1914" t="s">
        <v>19</v>
      </c>
      <c r="K1914" t="s">
        <v>11</v>
      </c>
    </row>
    <row r="1915" spans="1:11" x14ac:dyDescent="0.25">
      <c r="A1915" t="str">
        <f t="shared" si="127"/>
        <v>713</v>
      </c>
      <c r="B1915" t="str">
        <f>"3"</f>
        <v>3</v>
      </c>
      <c r="C1915" t="s">
        <v>2585</v>
      </c>
      <c r="D1915" t="str">
        <f t="shared" si="125"/>
        <v>2</v>
      </c>
      <c r="E1915">
        <v>1717</v>
      </c>
      <c r="F1915">
        <v>1960</v>
      </c>
      <c r="G1915" t="s">
        <v>27</v>
      </c>
      <c r="H1915" t="s">
        <v>11</v>
      </c>
      <c r="I1915">
        <v>1</v>
      </c>
      <c r="J1915" t="s">
        <v>19</v>
      </c>
      <c r="K1915" t="s">
        <v>11</v>
      </c>
    </row>
    <row r="1916" spans="1:11" x14ac:dyDescent="0.25">
      <c r="A1916" t="str">
        <f t="shared" si="127"/>
        <v>713</v>
      </c>
      <c r="B1916" t="str">
        <f>"4"</f>
        <v>4</v>
      </c>
      <c r="C1916" t="s">
        <v>2586</v>
      </c>
      <c r="D1916" t="str">
        <f t="shared" si="125"/>
        <v>2</v>
      </c>
      <c r="E1916">
        <v>1904</v>
      </c>
      <c r="F1916">
        <v>1955</v>
      </c>
      <c r="G1916" t="s">
        <v>58</v>
      </c>
      <c r="H1916" t="s">
        <v>11</v>
      </c>
      <c r="I1916">
        <v>1</v>
      </c>
      <c r="J1916" t="s">
        <v>19</v>
      </c>
      <c r="K1916" t="s">
        <v>11</v>
      </c>
    </row>
    <row r="1917" spans="1:11" x14ac:dyDescent="0.25">
      <c r="A1917" t="str">
        <f t="shared" si="127"/>
        <v>713</v>
      </c>
      <c r="B1917" t="str">
        <f>"5"</f>
        <v>5</v>
      </c>
      <c r="C1917" t="s">
        <v>2587</v>
      </c>
      <c r="D1917" t="str">
        <f t="shared" si="125"/>
        <v>2</v>
      </c>
      <c r="E1917">
        <v>1904</v>
      </c>
      <c r="F1917">
        <v>1955</v>
      </c>
      <c r="G1917" t="s">
        <v>58</v>
      </c>
      <c r="H1917" t="s">
        <v>11</v>
      </c>
      <c r="I1917">
        <v>1</v>
      </c>
      <c r="J1917" t="s">
        <v>19</v>
      </c>
      <c r="K1917" t="s">
        <v>11</v>
      </c>
    </row>
    <row r="1918" spans="1:11" x14ac:dyDescent="0.25">
      <c r="A1918" t="str">
        <f t="shared" si="127"/>
        <v>713</v>
      </c>
      <c r="B1918" t="str">
        <f>"6.01"</f>
        <v>6.01</v>
      </c>
      <c r="C1918" t="s">
        <v>2588</v>
      </c>
      <c r="D1918" t="str">
        <f t="shared" si="125"/>
        <v>2</v>
      </c>
      <c r="E1918">
        <v>1524</v>
      </c>
      <c r="F1918">
        <v>1925</v>
      </c>
      <c r="G1918" t="s">
        <v>2589</v>
      </c>
      <c r="H1918" t="s">
        <v>11</v>
      </c>
      <c r="I1918">
        <v>1</v>
      </c>
      <c r="J1918" t="s">
        <v>19</v>
      </c>
      <c r="K1918" t="s">
        <v>11</v>
      </c>
    </row>
    <row r="1919" spans="1:11" x14ac:dyDescent="0.25">
      <c r="A1919" t="str">
        <f t="shared" si="127"/>
        <v>713</v>
      </c>
      <c r="B1919" t="str">
        <f>"6.02"</f>
        <v>6.02</v>
      </c>
      <c r="C1919" t="s">
        <v>2590</v>
      </c>
      <c r="D1919" t="str">
        <f t="shared" si="125"/>
        <v>2</v>
      </c>
      <c r="E1919">
        <v>1748</v>
      </c>
      <c r="F1919">
        <v>1999</v>
      </c>
      <c r="G1919" t="s">
        <v>2591</v>
      </c>
      <c r="H1919" t="s">
        <v>11</v>
      </c>
      <c r="I1919">
        <v>1</v>
      </c>
      <c r="J1919" t="s">
        <v>19</v>
      </c>
      <c r="K1919" t="s">
        <v>11</v>
      </c>
    </row>
    <row r="1920" spans="1:11" x14ac:dyDescent="0.25">
      <c r="A1920" t="str">
        <f t="shared" si="127"/>
        <v>713</v>
      </c>
      <c r="B1920" t="str">
        <f>"7"</f>
        <v>7</v>
      </c>
      <c r="C1920" t="s">
        <v>2592</v>
      </c>
      <c r="D1920" t="str">
        <f t="shared" si="125"/>
        <v>2</v>
      </c>
      <c r="E1920">
        <v>3406</v>
      </c>
      <c r="F1920">
        <v>1870</v>
      </c>
      <c r="G1920" t="s">
        <v>316</v>
      </c>
      <c r="H1920" t="s">
        <v>11</v>
      </c>
      <c r="I1920">
        <v>3</v>
      </c>
      <c r="J1920" t="s">
        <v>19</v>
      </c>
      <c r="K1920" t="s">
        <v>11</v>
      </c>
    </row>
    <row r="1921" spans="1:11" x14ac:dyDescent="0.25">
      <c r="A1921" t="str">
        <f t="shared" ref="A1921:A1960" si="128">"714"</f>
        <v>714</v>
      </c>
      <c r="B1921" t="str">
        <f>"1"</f>
        <v>1</v>
      </c>
      <c r="C1921" t="s">
        <v>2593</v>
      </c>
      <c r="D1921" t="str">
        <f t="shared" si="125"/>
        <v>2</v>
      </c>
      <c r="E1921">
        <v>2107</v>
      </c>
      <c r="F1921">
        <v>1919</v>
      </c>
      <c r="G1921" t="s">
        <v>123</v>
      </c>
      <c r="H1921" t="s">
        <v>11</v>
      </c>
      <c r="I1921">
        <v>1</v>
      </c>
      <c r="J1921" t="s">
        <v>19</v>
      </c>
      <c r="K1921" t="s">
        <v>11</v>
      </c>
    </row>
    <row r="1922" spans="1:11" x14ac:dyDescent="0.25">
      <c r="A1922" t="str">
        <f t="shared" si="128"/>
        <v>714</v>
      </c>
      <c r="B1922" t="str">
        <f>"2"</f>
        <v>2</v>
      </c>
      <c r="C1922" t="s">
        <v>2594</v>
      </c>
      <c r="D1922" t="str">
        <f t="shared" si="125"/>
        <v>2</v>
      </c>
      <c r="E1922">
        <v>1319</v>
      </c>
      <c r="F1922">
        <v>1915</v>
      </c>
      <c r="G1922" t="s">
        <v>29</v>
      </c>
      <c r="H1922" t="s">
        <v>11</v>
      </c>
      <c r="I1922">
        <v>1</v>
      </c>
      <c r="J1922" t="s">
        <v>19</v>
      </c>
      <c r="K1922" t="s">
        <v>11</v>
      </c>
    </row>
    <row r="1923" spans="1:11" x14ac:dyDescent="0.25">
      <c r="A1923" t="str">
        <f t="shared" si="128"/>
        <v>714</v>
      </c>
      <c r="B1923" t="str">
        <f>"3"</f>
        <v>3</v>
      </c>
      <c r="C1923" t="s">
        <v>2595</v>
      </c>
      <c r="D1923" t="str">
        <f t="shared" si="125"/>
        <v>2</v>
      </c>
      <c r="E1923">
        <v>936</v>
      </c>
      <c r="F1923">
        <v>1930</v>
      </c>
      <c r="G1923" t="s">
        <v>123</v>
      </c>
      <c r="H1923" t="s">
        <v>11</v>
      </c>
      <c r="I1923">
        <v>1</v>
      </c>
      <c r="J1923" t="s">
        <v>19</v>
      </c>
      <c r="K1923" t="s">
        <v>11</v>
      </c>
    </row>
    <row r="1924" spans="1:11" x14ac:dyDescent="0.25">
      <c r="A1924" t="str">
        <f t="shared" si="128"/>
        <v>714</v>
      </c>
      <c r="B1924" t="str">
        <f>"4"</f>
        <v>4</v>
      </c>
      <c r="C1924" t="s">
        <v>2596</v>
      </c>
      <c r="D1924" t="str">
        <f t="shared" si="125"/>
        <v>2</v>
      </c>
      <c r="E1924">
        <v>2700</v>
      </c>
      <c r="F1924">
        <v>1920</v>
      </c>
      <c r="G1924" t="s">
        <v>207</v>
      </c>
      <c r="H1924" t="s">
        <v>11</v>
      </c>
      <c r="I1924">
        <v>1</v>
      </c>
      <c r="J1924" t="s">
        <v>19</v>
      </c>
      <c r="K1924" t="s">
        <v>11</v>
      </c>
    </row>
    <row r="1925" spans="1:11" x14ac:dyDescent="0.25">
      <c r="A1925" t="str">
        <f t="shared" si="128"/>
        <v>714</v>
      </c>
      <c r="B1925" t="str">
        <f>"5"</f>
        <v>5</v>
      </c>
      <c r="C1925" t="s">
        <v>2597</v>
      </c>
      <c r="D1925" t="str">
        <f t="shared" si="125"/>
        <v>2</v>
      </c>
      <c r="E1925">
        <v>928</v>
      </c>
      <c r="F1925">
        <v>1942</v>
      </c>
      <c r="G1925" t="s">
        <v>21</v>
      </c>
      <c r="H1925" t="s">
        <v>11</v>
      </c>
      <c r="I1925">
        <v>1</v>
      </c>
      <c r="J1925" t="s">
        <v>19</v>
      </c>
      <c r="K1925" t="s">
        <v>11</v>
      </c>
    </row>
    <row r="1926" spans="1:11" x14ac:dyDescent="0.25">
      <c r="A1926" t="str">
        <f t="shared" si="128"/>
        <v>714</v>
      </c>
      <c r="B1926" t="str">
        <f>"6"</f>
        <v>6</v>
      </c>
      <c r="C1926" t="s">
        <v>2598</v>
      </c>
      <c r="D1926" t="str">
        <f t="shared" si="125"/>
        <v>2</v>
      </c>
      <c r="E1926">
        <v>3384</v>
      </c>
      <c r="F1926">
        <v>1977</v>
      </c>
      <c r="G1926" t="s">
        <v>2599</v>
      </c>
      <c r="H1926" t="s">
        <v>11</v>
      </c>
      <c r="I1926">
        <v>3</v>
      </c>
      <c r="J1926" t="s">
        <v>19</v>
      </c>
      <c r="K1926" t="s">
        <v>11</v>
      </c>
    </row>
    <row r="1927" spans="1:11" x14ac:dyDescent="0.25">
      <c r="A1927" t="str">
        <f t="shared" si="128"/>
        <v>714</v>
      </c>
      <c r="B1927" t="str">
        <f>"7"</f>
        <v>7</v>
      </c>
      <c r="C1927" t="s">
        <v>2600</v>
      </c>
      <c r="D1927" t="str">
        <f t="shared" si="125"/>
        <v>2</v>
      </c>
      <c r="E1927">
        <v>1818</v>
      </c>
      <c r="F1927">
        <v>1962</v>
      </c>
      <c r="G1927" t="s">
        <v>123</v>
      </c>
      <c r="H1927" t="s">
        <v>11</v>
      </c>
      <c r="I1927">
        <v>1</v>
      </c>
      <c r="J1927" t="s">
        <v>19</v>
      </c>
      <c r="K1927" t="s">
        <v>11</v>
      </c>
    </row>
    <row r="1928" spans="1:11" x14ac:dyDescent="0.25">
      <c r="A1928" t="str">
        <f t="shared" si="128"/>
        <v>714</v>
      </c>
      <c r="B1928" t="str">
        <f>"8"</f>
        <v>8</v>
      </c>
      <c r="C1928" t="s">
        <v>2601</v>
      </c>
      <c r="D1928" t="str">
        <f t="shared" si="125"/>
        <v>2</v>
      </c>
      <c r="E1928">
        <v>3189</v>
      </c>
      <c r="F1928">
        <v>1880</v>
      </c>
      <c r="G1928" t="s">
        <v>119</v>
      </c>
      <c r="H1928" t="s">
        <v>11</v>
      </c>
      <c r="I1928">
        <v>3</v>
      </c>
      <c r="J1928" t="s">
        <v>19</v>
      </c>
      <c r="K1928" t="s">
        <v>11</v>
      </c>
    </row>
    <row r="1929" spans="1:11" x14ac:dyDescent="0.25">
      <c r="A1929" t="str">
        <f t="shared" si="128"/>
        <v>714</v>
      </c>
      <c r="B1929" t="str">
        <f>"9"</f>
        <v>9</v>
      </c>
      <c r="C1929" t="s">
        <v>2602</v>
      </c>
      <c r="D1929" t="str">
        <f t="shared" si="125"/>
        <v>2</v>
      </c>
      <c r="E1929">
        <v>1120</v>
      </c>
      <c r="F1929">
        <v>1900</v>
      </c>
      <c r="G1929" t="s">
        <v>2508</v>
      </c>
      <c r="H1929" t="s">
        <v>11</v>
      </c>
      <c r="I1929">
        <v>1</v>
      </c>
      <c r="J1929" t="s">
        <v>19</v>
      </c>
      <c r="K1929" t="s">
        <v>11</v>
      </c>
    </row>
    <row r="1930" spans="1:11" x14ac:dyDescent="0.25">
      <c r="A1930" t="str">
        <f t="shared" si="128"/>
        <v>714</v>
      </c>
      <c r="B1930" t="str">
        <f>"11"</f>
        <v>11</v>
      </c>
      <c r="C1930" t="s">
        <v>2603</v>
      </c>
      <c r="D1930" t="str">
        <f t="shared" si="125"/>
        <v>2</v>
      </c>
      <c r="E1930">
        <v>3871</v>
      </c>
      <c r="F1930">
        <v>1930</v>
      </c>
      <c r="G1930" t="s">
        <v>207</v>
      </c>
      <c r="H1930" t="s">
        <v>11</v>
      </c>
      <c r="I1930">
        <v>2</v>
      </c>
      <c r="J1930" t="s">
        <v>19</v>
      </c>
      <c r="K1930" t="s">
        <v>11</v>
      </c>
    </row>
    <row r="1931" spans="1:11" x14ac:dyDescent="0.25">
      <c r="A1931" t="str">
        <f t="shared" si="128"/>
        <v>714</v>
      </c>
      <c r="B1931" t="str">
        <f>"12"</f>
        <v>12</v>
      </c>
      <c r="C1931" t="s">
        <v>2604</v>
      </c>
      <c r="D1931" t="str">
        <f t="shared" si="125"/>
        <v>2</v>
      </c>
      <c r="E1931">
        <v>1440</v>
      </c>
      <c r="F1931">
        <v>1952</v>
      </c>
      <c r="G1931" t="s">
        <v>21</v>
      </c>
      <c r="H1931" t="s">
        <v>11</v>
      </c>
      <c r="I1931">
        <v>1</v>
      </c>
      <c r="J1931" t="s">
        <v>19</v>
      </c>
      <c r="K1931" t="s">
        <v>11</v>
      </c>
    </row>
    <row r="1932" spans="1:11" x14ac:dyDescent="0.25">
      <c r="A1932" t="str">
        <f t="shared" si="128"/>
        <v>714</v>
      </c>
      <c r="B1932" t="str">
        <f>"13"</f>
        <v>13</v>
      </c>
      <c r="C1932" t="s">
        <v>2605</v>
      </c>
      <c r="D1932" t="str">
        <f t="shared" si="125"/>
        <v>2</v>
      </c>
      <c r="E1932">
        <v>1195</v>
      </c>
      <c r="F1932">
        <v>1950</v>
      </c>
      <c r="G1932" t="s">
        <v>123</v>
      </c>
      <c r="H1932" t="s">
        <v>11</v>
      </c>
      <c r="I1932">
        <v>1</v>
      </c>
      <c r="J1932" t="s">
        <v>19</v>
      </c>
      <c r="K1932" t="s">
        <v>11</v>
      </c>
    </row>
    <row r="1933" spans="1:11" x14ac:dyDescent="0.25">
      <c r="A1933" t="str">
        <f t="shared" si="128"/>
        <v>714</v>
      </c>
      <c r="B1933" t="str">
        <f>"14"</f>
        <v>14</v>
      </c>
      <c r="C1933" t="s">
        <v>2606</v>
      </c>
      <c r="D1933" t="str">
        <f t="shared" si="125"/>
        <v>2</v>
      </c>
      <c r="E1933">
        <v>1075</v>
      </c>
      <c r="F1933">
        <v>1950</v>
      </c>
      <c r="G1933" t="s">
        <v>31</v>
      </c>
      <c r="H1933" t="s">
        <v>11</v>
      </c>
      <c r="I1933">
        <v>1</v>
      </c>
      <c r="J1933" t="s">
        <v>19</v>
      </c>
      <c r="K1933" t="s">
        <v>11</v>
      </c>
    </row>
    <row r="1934" spans="1:11" x14ac:dyDescent="0.25">
      <c r="A1934" t="str">
        <f t="shared" si="128"/>
        <v>714</v>
      </c>
      <c r="B1934" t="str">
        <f>"15"</f>
        <v>15</v>
      </c>
      <c r="C1934" t="s">
        <v>2607</v>
      </c>
      <c r="D1934" t="str">
        <f t="shared" si="125"/>
        <v>2</v>
      </c>
      <c r="E1934">
        <v>1195</v>
      </c>
      <c r="F1934">
        <v>1950</v>
      </c>
      <c r="G1934" t="s">
        <v>21</v>
      </c>
      <c r="H1934" t="s">
        <v>11</v>
      </c>
      <c r="I1934">
        <v>1</v>
      </c>
      <c r="J1934" t="s">
        <v>19</v>
      </c>
      <c r="K1934" t="s">
        <v>11</v>
      </c>
    </row>
    <row r="1935" spans="1:11" x14ac:dyDescent="0.25">
      <c r="A1935" t="str">
        <f t="shared" si="128"/>
        <v>714</v>
      </c>
      <c r="B1935" t="str">
        <f>"16"</f>
        <v>16</v>
      </c>
      <c r="C1935" t="s">
        <v>2608</v>
      </c>
      <c r="D1935" t="str">
        <f t="shared" si="125"/>
        <v>2</v>
      </c>
      <c r="E1935">
        <v>1579</v>
      </c>
      <c r="F1935">
        <v>1950</v>
      </c>
      <c r="G1935" t="s">
        <v>21</v>
      </c>
      <c r="H1935" t="s">
        <v>11</v>
      </c>
      <c r="I1935">
        <v>1</v>
      </c>
      <c r="J1935" t="s">
        <v>19</v>
      </c>
      <c r="K1935" t="s">
        <v>11</v>
      </c>
    </row>
    <row r="1936" spans="1:11" x14ac:dyDescent="0.25">
      <c r="A1936" t="str">
        <f t="shared" si="128"/>
        <v>714</v>
      </c>
      <c r="B1936" t="str">
        <f>"17"</f>
        <v>17</v>
      </c>
      <c r="C1936" t="s">
        <v>2609</v>
      </c>
      <c r="D1936" t="str">
        <f t="shared" si="125"/>
        <v>2</v>
      </c>
      <c r="E1936">
        <v>2021</v>
      </c>
      <c r="F1936">
        <v>1950</v>
      </c>
      <c r="G1936" t="s">
        <v>21</v>
      </c>
      <c r="H1936" t="s">
        <v>11</v>
      </c>
      <c r="I1936">
        <v>1</v>
      </c>
      <c r="J1936" t="s">
        <v>19</v>
      </c>
      <c r="K1936" t="s">
        <v>11</v>
      </c>
    </row>
    <row r="1937" spans="1:11" x14ac:dyDescent="0.25">
      <c r="A1937" t="str">
        <f t="shared" si="128"/>
        <v>714</v>
      </c>
      <c r="B1937" t="str">
        <f>"18"</f>
        <v>18</v>
      </c>
      <c r="C1937" t="s">
        <v>2610</v>
      </c>
      <c r="D1937" t="str">
        <f t="shared" si="125"/>
        <v>2</v>
      </c>
      <c r="E1937">
        <v>1222</v>
      </c>
      <c r="F1937">
        <v>1935</v>
      </c>
      <c r="G1937" t="s">
        <v>58</v>
      </c>
      <c r="H1937" t="s">
        <v>11</v>
      </c>
      <c r="I1937">
        <v>1</v>
      </c>
      <c r="J1937" t="s">
        <v>19</v>
      </c>
      <c r="K1937" t="s">
        <v>11</v>
      </c>
    </row>
    <row r="1938" spans="1:11" x14ac:dyDescent="0.25">
      <c r="A1938" t="str">
        <f t="shared" si="128"/>
        <v>714</v>
      </c>
      <c r="B1938" t="str">
        <f>"19"</f>
        <v>19</v>
      </c>
      <c r="C1938" t="s">
        <v>2611</v>
      </c>
      <c r="D1938" t="str">
        <f t="shared" si="125"/>
        <v>2</v>
      </c>
      <c r="E1938">
        <v>1339</v>
      </c>
      <c r="F1938">
        <v>1950</v>
      </c>
      <c r="G1938" t="s">
        <v>21</v>
      </c>
      <c r="H1938" t="s">
        <v>11</v>
      </c>
      <c r="I1938">
        <v>1</v>
      </c>
      <c r="J1938" t="s">
        <v>19</v>
      </c>
      <c r="K1938" t="s">
        <v>11</v>
      </c>
    </row>
    <row r="1939" spans="1:11" x14ac:dyDescent="0.25">
      <c r="A1939" t="str">
        <f t="shared" si="128"/>
        <v>714</v>
      </c>
      <c r="B1939" t="str">
        <f>"20"</f>
        <v>20</v>
      </c>
      <c r="C1939" t="s">
        <v>2612</v>
      </c>
      <c r="D1939" t="str">
        <f t="shared" si="125"/>
        <v>2</v>
      </c>
      <c r="E1939">
        <v>1488</v>
      </c>
      <c r="F1939">
        <v>1940</v>
      </c>
      <c r="G1939" t="s">
        <v>123</v>
      </c>
      <c r="H1939" t="s">
        <v>11</v>
      </c>
      <c r="I1939">
        <v>1</v>
      </c>
      <c r="J1939" t="s">
        <v>19</v>
      </c>
      <c r="K1939" t="s">
        <v>11</v>
      </c>
    </row>
    <row r="1940" spans="1:11" x14ac:dyDescent="0.25">
      <c r="A1940" t="str">
        <f t="shared" si="128"/>
        <v>714</v>
      </c>
      <c r="B1940" t="str">
        <f>"21"</f>
        <v>21</v>
      </c>
      <c r="C1940" t="s">
        <v>2613</v>
      </c>
      <c r="D1940" t="str">
        <f t="shared" si="125"/>
        <v>2</v>
      </c>
      <c r="E1940">
        <v>1507</v>
      </c>
      <c r="F1940">
        <v>1940</v>
      </c>
      <c r="G1940" t="s">
        <v>123</v>
      </c>
      <c r="H1940" t="s">
        <v>11</v>
      </c>
      <c r="I1940">
        <v>1</v>
      </c>
      <c r="J1940" t="s">
        <v>19</v>
      </c>
      <c r="K1940" t="s">
        <v>11</v>
      </c>
    </row>
    <row r="1941" spans="1:11" x14ac:dyDescent="0.25">
      <c r="A1941" t="str">
        <f t="shared" si="128"/>
        <v>714</v>
      </c>
      <c r="B1941" t="str">
        <f>"22"</f>
        <v>22</v>
      </c>
      <c r="C1941" t="s">
        <v>2614</v>
      </c>
      <c r="D1941" t="str">
        <f t="shared" si="125"/>
        <v>2</v>
      </c>
      <c r="E1941">
        <v>1516</v>
      </c>
      <c r="F1941">
        <v>1930</v>
      </c>
      <c r="G1941" t="s">
        <v>29</v>
      </c>
      <c r="H1941" t="s">
        <v>11</v>
      </c>
      <c r="I1941">
        <v>1</v>
      </c>
      <c r="J1941" t="s">
        <v>19</v>
      </c>
      <c r="K1941" t="s">
        <v>11</v>
      </c>
    </row>
    <row r="1942" spans="1:11" x14ac:dyDescent="0.25">
      <c r="A1942" t="str">
        <f t="shared" si="128"/>
        <v>714</v>
      </c>
      <c r="B1942" t="str">
        <f>"23"</f>
        <v>23</v>
      </c>
      <c r="C1942" t="s">
        <v>2615</v>
      </c>
      <c r="D1942" t="str">
        <f t="shared" si="125"/>
        <v>2</v>
      </c>
      <c r="E1942">
        <v>1416</v>
      </c>
      <c r="F1942">
        <v>1950</v>
      </c>
      <c r="G1942" t="s">
        <v>123</v>
      </c>
      <c r="H1942" t="s">
        <v>11</v>
      </c>
      <c r="I1942">
        <v>1</v>
      </c>
      <c r="J1942" t="s">
        <v>19</v>
      </c>
      <c r="K1942" t="s">
        <v>11</v>
      </c>
    </row>
    <row r="1943" spans="1:11" x14ac:dyDescent="0.25">
      <c r="A1943" t="str">
        <f t="shared" si="128"/>
        <v>714</v>
      </c>
      <c r="B1943" t="str">
        <f>"24"</f>
        <v>24</v>
      </c>
      <c r="C1943" t="s">
        <v>2616</v>
      </c>
      <c r="D1943" t="str">
        <f t="shared" si="125"/>
        <v>2</v>
      </c>
      <c r="E1943">
        <v>1488</v>
      </c>
      <c r="F1943">
        <v>1927</v>
      </c>
      <c r="G1943" t="s">
        <v>207</v>
      </c>
      <c r="H1943" t="s">
        <v>11</v>
      </c>
      <c r="I1943">
        <v>1</v>
      </c>
      <c r="J1943" t="s">
        <v>19</v>
      </c>
      <c r="K1943" t="s">
        <v>11</v>
      </c>
    </row>
    <row r="1944" spans="1:11" x14ac:dyDescent="0.25">
      <c r="A1944" t="str">
        <f t="shared" si="128"/>
        <v>714</v>
      </c>
      <c r="B1944" t="str">
        <f>"25"</f>
        <v>25</v>
      </c>
      <c r="C1944" t="s">
        <v>2617</v>
      </c>
      <c r="D1944" t="str">
        <f t="shared" si="125"/>
        <v>2</v>
      </c>
      <c r="E1944">
        <v>1580</v>
      </c>
      <c r="F1944">
        <v>1931</v>
      </c>
      <c r="G1944" t="s">
        <v>29</v>
      </c>
      <c r="H1944" t="s">
        <v>11</v>
      </c>
      <c r="I1944">
        <v>1</v>
      </c>
      <c r="J1944" t="s">
        <v>19</v>
      </c>
      <c r="K1944" t="s">
        <v>11</v>
      </c>
    </row>
    <row r="1945" spans="1:11" x14ac:dyDescent="0.25">
      <c r="A1945" t="str">
        <f t="shared" si="128"/>
        <v>714</v>
      </c>
      <c r="B1945" t="str">
        <f>"26"</f>
        <v>26</v>
      </c>
      <c r="C1945" t="s">
        <v>2618</v>
      </c>
      <c r="D1945" t="str">
        <f t="shared" si="125"/>
        <v>2</v>
      </c>
      <c r="E1945">
        <v>1486</v>
      </c>
      <c r="F1945">
        <v>1928</v>
      </c>
      <c r="G1945" t="s">
        <v>2495</v>
      </c>
      <c r="H1945" t="s">
        <v>11</v>
      </c>
      <c r="I1945">
        <v>1</v>
      </c>
      <c r="J1945" t="s">
        <v>19</v>
      </c>
      <c r="K1945" t="s">
        <v>11</v>
      </c>
    </row>
    <row r="1946" spans="1:11" x14ac:dyDescent="0.25">
      <c r="A1946" t="str">
        <f t="shared" si="128"/>
        <v>714</v>
      </c>
      <c r="B1946" t="str">
        <f>"27"</f>
        <v>27</v>
      </c>
      <c r="C1946" t="s">
        <v>2619</v>
      </c>
      <c r="D1946" t="str">
        <f t="shared" si="125"/>
        <v>2</v>
      </c>
      <c r="E1946">
        <v>1152</v>
      </c>
      <c r="F1946">
        <v>1951</v>
      </c>
      <c r="G1946" t="s">
        <v>21</v>
      </c>
      <c r="H1946" t="s">
        <v>11</v>
      </c>
      <c r="I1946">
        <v>1</v>
      </c>
      <c r="J1946" t="s">
        <v>19</v>
      </c>
      <c r="K1946" t="s">
        <v>11</v>
      </c>
    </row>
    <row r="1947" spans="1:11" x14ac:dyDescent="0.25">
      <c r="A1947" t="str">
        <f t="shared" si="128"/>
        <v>714</v>
      </c>
      <c r="B1947" t="str">
        <f>"28"</f>
        <v>28</v>
      </c>
      <c r="C1947" t="s">
        <v>2620</v>
      </c>
      <c r="D1947" t="str">
        <f t="shared" si="125"/>
        <v>2</v>
      </c>
      <c r="E1947">
        <v>1689</v>
      </c>
      <c r="F1947">
        <v>1952</v>
      </c>
      <c r="G1947" t="s">
        <v>29</v>
      </c>
      <c r="H1947" t="s">
        <v>11</v>
      </c>
      <c r="I1947">
        <v>1</v>
      </c>
      <c r="J1947" t="s">
        <v>19</v>
      </c>
      <c r="K1947" t="s">
        <v>11</v>
      </c>
    </row>
    <row r="1948" spans="1:11" x14ac:dyDescent="0.25">
      <c r="A1948" t="str">
        <f t="shared" si="128"/>
        <v>714</v>
      </c>
      <c r="B1948" t="str">
        <f>"29"</f>
        <v>29</v>
      </c>
      <c r="C1948" t="s">
        <v>2621</v>
      </c>
      <c r="D1948" t="str">
        <f t="shared" si="125"/>
        <v>2</v>
      </c>
      <c r="E1948">
        <v>1495</v>
      </c>
      <c r="F1948">
        <v>1925</v>
      </c>
      <c r="G1948" t="s">
        <v>29</v>
      </c>
      <c r="H1948" t="s">
        <v>11</v>
      </c>
      <c r="I1948">
        <v>1</v>
      </c>
      <c r="J1948" t="s">
        <v>19</v>
      </c>
      <c r="K1948" t="s">
        <v>11</v>
      </c>
    </row>
    <row r="1949" spans="1:11" x14ac:dyDescent="0.25">
      <c r="A1949" t="str">
        <f t="shared" si="128"/>
        <v>714</v>
      </c>
      <c r="B1949" t="str">
        <f>"30"</f>
        <v>30</v>
      </c>
      <c r="C1949" t="s">
        <v>2622</v>
      </c>
      <c r="D1949" t="str">
        <f t="shared" si="125"/>
        <v>2</v>
      </c>
      <c r="E1949">
        <v>1547</v>
      </c>
      <c r="F1949">
        <v>1939</v>
      </c>
      <c r="G1949" t="s">
        <v>58</v>
      </c>
      <c r="H1949" t="s">
        <v>11</v>
      </c>
      <c r="I1949">
        <v>1</v>
      </c>
      <c r="J1949" t="s">
        <v>19</v>
      </c>
      <c r="K1949" t="s">
        <v>11</v>
      </c>
    </row>
    <row r="1950" spans="1:11" x14ac:dyDescent="0.25">
      <c r="A1950" t="str">
        <f t="shared" si="128"/>
        <v>714</v>
      </c>
      <c r="B1950" t="str">
        <f>"31"</f>
        <v>31</v>
      </c>
      <c r="C1950" t="s">
        <v>2623</v>
      </c>
      <c r="D1950" t="str">
        <f t="shared" si="125"/>
        <v>2</v>
      </c>
      <c r="E1950">
        <v>2136</v>
      </c>
      <c r="F1950">
        <v>1925</v>
      </c>
      <c r="G1950" t="s">
        <v>123</v>
      </c>
      <c r="H1950" t="s">
        <v>11</v>
      </c>
      <c r="I1950">
        <v>1</v>
      </c>
      <c r="J1950" t="s">
        <v>19</v>
      </c>
      <c r="K1950" t="s">
        <v>11</v>
      </c>
    </row>
    <row r="1951" spans="1:11" x14ac:dyDescent="0.25">
      <c r="A1951" t="str">
        <f t="shared" si="128"/>
        <v>714</v>
      </c>
      <c r="B1951" t="str">
        <f>"32"</f>
        <v>32</v>
      </c>
      <c r="C1951" t="s">
        <v>2624</v>
      </c>
      <c r="D1951" t="str">
        <f t="shared" ref="D1951:D2014" si="129">"2"</f>
        <v>2</v>
      </c>
      <c r="E1951">
        <v>2218</v>
      </c>
      <c r="F1951">
        <v>1925</v>
      </c>
      <c r="G1951" t="s">
        <v>21</v>
      </c>
      <c r="H1951" t="s">
        <v>11</v>
      </c>
      <c r="I1951">
        <v>1</v>
      </c>
      <c r="J1951" t="s">
        <v>19</v>
      </c>
      <c r="K1951" t="s">
        <v>11</v>
      </c>
    </row>
    <row r="1952" spans="1:11" x14ac:dyDescent="0.25">
      <c r="A1952" t="str">
        <f t="shared" si="128"/>
        <v>714</v>
      </c>
      <c r="B1952" t="str">
        <f>"33"</f>
        <v>33</v>
      </c>
      <c r="C1952" t="s">
        <v>2625</v>
      </c>
      <c r="D1952" t="str">
        <f t="shared" si="129"/>
        <v>2</v>
      </c>
      <c r="E1952">
        <v>1452</v>
      </c>
      <c r="F1952">
        <v>1925</v>
      </c>
      <c r="G1952" t="s">
        <v>29</v>
      </c>
      <c r="H1952" t="s">
        <v>11</v>
      </c>
      <c r="I1952">
        <v>1</v>
      </c>
      <c r="J1952" t="s">
        <v>19</v>
      </c>
      <c r="K1952" t="s">
        <v>11</v>
      </c>
    </row>
    <row r="1953" spans="1:11" x14ac:dyDescent="0.25">
      <c r="A1953" t="str">
        <f t="shared" si="128"/>
        <v>714</v>
      </c>
      <c r="B1953" t="str">
        <f>"34"</f>
        <v>34</v>
      </c>
      <c r="C1953" t="s">
        <v>2626</v>
      </c>
      <c r="D1953" t="str">
        <f t="shared" si="129"/>
        <v>2</v>
      </c>
      <c r="E1953">
        <v>2600</v>
      </c>
      <c r="F1953">
        <v>2014</v>
      </c>
      <c r="G1953" t="s">
        <v>78</v>
      </c>
      <c r="H1953" t="s">
        <v>11</v>
      </c>
      <c r="I1953">
        <v>0</v>
      </c>
      <c r="J1953" t="s">
        <v>19</v>
      </c>
      <c r="K1953" t="s">
        <v>11</v>
      </c>
    </row>
    <row r="1954" spans="1:11" x14ac:dyDescent="0.25">
      <c r="A1954" t="str">
        <f t="shared" si="128"/>
        <v>714</v>
      </c>
      <c r="B1954" t="str">
        <f>"35"</f>
        <v>35</v>
      </c>
      <c r="C1954" t="s">
        <v>2627</v>
      </c>
      <c r="D1954" t="str">
        <f t="shared" si="129"/>
        <v>2</v>
      </c>
      <c r="E1954">
        <v>2025</v>
      </c>
      <c r="F1954">
        <v>1900</v>
      </c>
      <c r="G1954" t="s">
        <v>207</v>
      </c>
      <c r="H1954" t="s">
        <v>11</v>
      </c>
      <c r="I1954">
        <v>2</v>
      </c>
      <c r="J1954" t="s">
        <v>19</v>
      </c>
      <c r="K1954" t="s">
        <v>11</v>
      </c>
    </row>
    <row r="1955" spans="1:11" x14ac:dyDescent="0.25">
      <c r="A1955" t="str">
        <f t="shared" si="128"/>
        <v>714</v>
      </c>
      <c r="B1955" t="str">
        <f>"36"</f>
        <v>36</v>
      </c>
      <c r="C1955" t="s">
        <v>2628</v>
      </c>
      <c r="D1955" t="str">
        <f t="shared" si="129"/>
        <v>2</v>
      </c>
      <c r="E1955">
        <v>2552</v>
      </c>
      <c r="F1955">
        <v>1942</v>
      </c>
      <c r="G1955" t="s">
        <v>123</v>
      </c>
      <c r="H1955" t="s">
        <v>11</v>
      </c>
      <c r="I1955">
        <v>1</v>
      </c>
      <c r="J1955" t="s">
        <v>19</v>
      </c>
      <c r="K1955" t="s">
        <v>11</v>
      </c>
    </row>
    <row r="1956" spans="1:11" x14ac:dyDescent="0.25">
      <c r="A1956" t="str">
        <f t="shared" si="128"/>
        <v>714</v>
      </c>
      <c r="B1956" t="str">
        <f>"37"</f>
        <v>37</v>
      </c>
      <c r="C1956" t="s">
        <v>2629</v>
      </c>
      <c r="D1956" t="str">
        <f t="shared" si="129"/>
        <v>2</v>
      </c>
      <c r="E1956">
        <v>2282</v>
      </c>
      <c r="F1956">
        <v>1922</v>
      </c>
      <c r="G1956" t="s">
        <v>119</v>
      </c>
      <c r="H1956" t="s">
        <v>11</v>
      </c>
      <c r="I1956">
        <v>2</v>
      </c>
      <c r="J1956" t="s">
        <v>19</v>
      </c>
      <c r="K1956" t="s">
        <v>11</v>
      </c>
    </row>
    <row r="1957" spans="1:11" x14ac:dyDescent="0.25">
      <c r="A1957" t="str">
        <f t="shared" si="128"/>
        <v>714</v>
      </c>
      <c r="B1957" t="str">
        <f>"38"</f>
        <v>38</v>
      </c>
      <c r="C1957" t="s">
        <v>2630</v>
      </c>
      <c r="D1957" t="str">
        <f t="shared" si="129"/>
        <v>2</v>
      </c>
      <c r="E1957">
        <v>1386</v>
      </c>
      <c r="F1957">
        <v>1922</v>
      </c>
      <c r="G1957" t="s">
        <v>35</v>
      </c>
      <c r="H1957" t="s">
        <v>11</v>
      </c>
      <c r="I1957">
        <v>1</v>
      </c>
      <c r="J1957" t="s">
        <v>19</v>
      </c>
      <c r="K1957" t="s">
        <v>11</v>
      </c>
    </row>
    <row r="1958" spans="1:11" x14ac:dyDescent="0.25">
      <c r="A1958" t="str">
        <f t="shared" si="128"/>
        <v>714</v>
      </c>
      <c r="B1958" t="str">
        <f>"39"</f>
        <v>39</v>
      </c>
      <c r="C1958" t="s">
        <v>2631</v>
      </c>
      <c r="D1958" t="str">
        <f t="shared" si="129"/>
        <v>2</v>
      </c>
      <c r="E1958">
        <v>1899</v>
      </c>
      <c r="F1958">
        <v>1905</v>
      </c>
      <c r="G1958" t="s">
        <v>433</v>
      </c>
      <c r="H1958" t="s">
        <v>11</v>
      </c>
      <c r="I1958">
        <v>1</v>
      </c>
      <c r="J1958" t="s">
        <v>19</v>
      </c>
      <c r="K1958" t="s">
        <v>11</v>
      </c>
    </row>
    <row r="1959" spans="1:11" x14ac:dyDescent="0.25">
      <c r="A1959" t="str">
        <f t="shared" si="128"/>
        <v>714</v>
      </c>
      <c r="B1959" t="str">
        <f>"40"</f>
        <v>40</v>
      </c>
      <c r="C1959" t="s">
        <v>2632</v>
      </c>
      <c r="D1959" t="str">
        <f t="shared" si="129"/>
        <v>2</v>
      </c>
      <c r="E1959">
        <v>2594</v>
      </c>
      <c r="F1959">
        <v>1900</v>
      </c>
      <c r="G1959" t="s">
        <v>316</v>
      </c>
      <c r="H1959" t="s">
        <v>11</v>
      </c>
      <c r="I1959">
        <v>2</v>
      </c>
      <c r="J1959" t="s">
        <v>19</v>
      </c>
      <c r="K1959" t="s">
        <v>11</v>
      </c>
    </row>
    <row r="1960" spans="1:11" x14ac:dyDescent="0.25">
      <c r="A1960" t="str">
        <f t="shared" si="128"/>
        <v>714</v>
      </c>
      <c r="B1960" t="str">
        <f>"41"</f>
        <v>41</v>
      </c>
      <c r="C1960" t="s">
        <v>2633</v>
      </c>
      <c r="D1960" t="str">
        <f t="shared" si="129"/>
        <v>2</v>
      </c>
      <c r="E1960">
        <v>1606</v>
      </c>
      <c r="F1960">
        <v>1920</v>
      </c>
      <c r="G1960" t="s">
        <v>29</v>
      </c>
      <c r="H1960" t="s">
        <v>11</v>
      </c>
      <c r="I1960">
        <v>1</v>
      </c>
      <c r="J1960" t="s">
        <v>19</v>
      </c>
      <c r="K1960" t="s">
        <v>11</v>
      </c>
    </row>
    <row r="1961" spans="1:11" x14ac:dyDescent="0.25">
      <c r="A1961" t="str">
        <f t="shared" ref="A1961:A1982" si="130">"715"</f>
        <v>715</v>
      </c>
      <c r="B1961" t="str">
        <f>"1"</f>
        <v>1</v>
      </c>
      <c r="C1961" t="s">
        <v>2634</v>
      </c>
      <c r="D1961" t="str">
        <f t="shared" si="129"/>
        <v>2</v>
      </c>
      <c r="E1961">
        <v>1398</v>
      </c>
      <c r="F1961">
        <v>1925</v>
      </c>
      <c r="G1961" t="s">
        <v>29</v>
      </c>
      <c r="H1961" t="s">
        <v>11</v>
      </c>
      <c r="I1961">
        <v>1</v>
      </c>
      <c r="J1961" t="s">
        <v>19</v>
      </c>
      <c r="K1961" t="s">
        <v>11</v>
      </c>
    </row>
    <row r="1962" spans="1:11" x14ac:dyDescent="0.25">
      <c r="A1962" t="str">
        <f t="shared" si="130"/>
        <v>715</v>
      </c>
      <c r="B1962" t="str">
        <f>"2"</f>
        <v>2</v>
      </c>
      <c r="C1962" t="s">
        <v>2635</v>
      </c>
      <c r="D1962" t="str">
        <f t="shared" si="129"/>
        <v>2</v>
      </c>
      <c r="E1962">
        <v>1648</v>
      </c>
      <c r="F1962">
        <v>1939</v>
      </c>
      <c r="G1962" t="s">
        <v>25</v>
      </c>
      <c r="H1962" t="s">
        <v>11</v>
      </c>
      <c r="I1962">
        <v>1</v>
      </c>
      <c r="J1962" t="s">
        <v>19</v>
      </c>
      <c r="K1962" t="s">
        <v>11</v>
      </c>
    </row>
    <row r="1963" spans="1:11" x14ac:dyDescent="0.25">
      <c r="A1963" t="str">
        <f t="shared" si="130"/>
        <v>715</v>
      </c>
      <c r="B1963" t="str">
        <f>"3"</f>
        <v>3</v>
      </c>
      <c r="C1963" t="s">
        <v>2636</v>
      </c>
      <c r="D1963" t="str">
        <f t="shared" si="129"/>
        <v>2</v>
      </c>
      <c r="E1963">
        <v>1327</v>
      </c>
      <c r="F1963">
        <v>1939</v>
      </c>
      <c r="G1963" t="s">
        <v>29</v>
      </c>
      <c r="H1963" t="s">
        <v>11</v>
      </c>
      <c r="I1963">
        <v>1</v>
      </c>
      <c r="J1963" t="s">
        <v>19</v>
      </c>
      <c r="K1963" t="s">
        <v>11</v>
      </c>
    </row>
    <row r="1964" spans="1:11" x14ac:dyDescent="0.25">
      <c r="A1964" t="str">
        <f t="shared" si="130"/>
        <v>715</v>
      </c>
      <c r="B1964" t="str">
        <f>"4"</f>
        <v>4</v>
      </c>
      <c r="C1964" t="s">
        <v>2637</v>
      </c>
      <c r="D1964" t="str">
        <f t="shared" si="129"/>
        <v>2</v>
      </c>
      <c r="E1964">
        <v>1400</v>
      </c>
      <c r="F1964">
        <v>1929</v>
      </c>
      <c r="G1964" t="s">
        <v>29</v>
      </c>
      <c r="H1964" t="s">
        <v>11</v>
      </c>
      <c r="I1964">
        <v>1</v>
      </c>
      <c r="J1964" t="s">
        <v>19</v>
      </c>
      <c r="K1964" t="s">
        <v>11</v>
      </c>
    </row>
    <row r="1965" spans="1:11" x14ac:dyDescent="0.25">
      <c r="A1965" t="str">
        <f t="shared" si="130"/>
        <v>715</v>
      </c>
      <c r="B1965" t="str">
        <f>"5"</f>
        <v>5</v>
      </c>
      <c r="C1965" t="s">
        <v>2638</v>
      </c>
      <c r="D1965" t="str">
        <f t="shared" si="129"/>
        <v>2</v>
      </c>
      <c r="E1965">
        <v>1658</v>
      </c>
      <c r="F1965">
        <v>1927</v>
      </c>
      <c r="G1965" t="s">
        <v>29</v>
      </c>
      <c r="H1965" t="s">
        <v>11</v>
      </c>
      <c r="I1965">
        <v>1</v>
      </c>
      <c r="J1965" t="s">
        <v>19</v>
      </c>
      <c r="K1965" t="s">
        <v>11</v>
      </c>
    </row>
    <row r="1966" spans="1:11" x14ac:dyDescent="0.25">
      <c r="A1966" t="str">
        <f t="shared" si="130"/>
        <v>715</v>
      </c>
      <c r="B1966" t="str">
        <f>"6"</f>
        <v>6</v>
      </c>
      <c r="C1966" t="s">
        <v>2639</v>
      </c>
      <c r="D1966" t="str">
        <f t="shared" si="129"/>
        <v>2</v>
      </c>
      <c r="E1966">
        <v>1632</v>
      </c>
      <c r="F1966">
        <v>1929</v>
      </c>
      <c r="G1966" t="s">
        <v>316</v>
      </c>
      <c r="H1966" t="s">
        <v>11</v>
      </c>
      <c r="I1966">
        <v>2</v>
      </c>
      <c r="J1966" t="s">
        <v>19</v>
      </c>
      <c r="K1966" t="s">
        <v>11</v>
      </c>
    </row>
    <row r="1967" spans="1:11" x14ac:dyDescent="0.25">
      <c r="A1967" t="str">
        <f t="shared" si="130"/>
        <v>715</v>
      </c>
      <c r="B1967" t="str">
        <f>"7"</f>
        <v>7</v>
      </c>
      <c r="C1967" t="s">
        <v>2640</v>
      </c>
      <c r="D1967" t="str">
        <f t="shared" si="129"/>
        <v>2</v>
      </c>
      <c r="E1967">
        <v>1632</v>
      </c>
      <c r="F1967">
        <v>1930</v>
      </c>
      <c r="G1967" t="s">
        <v>29</v>
      </c>
      <c r="H1967" t="s">
        <v>11</v>
      </c>
      <c r="I1967">
        <v>1</v>
      </c>
      <c r="J1967" t="s">
        <v>19</v>
      </c>
      <c r="K1967" t="s">
        <v>11</v>
      </c>
    </row>
    <row r="1968" spans="1:11" x14ac:dyDescent="0.25">
      <c r="A1968" t="str">
        <f t="shared" si="130"/>
        <v>715</v>
      </c>
      <c r="B1968" t="str">
        <f>"8"</f>
        <v>8</v>
      </c>
      <c r="C1968" t="s">
        <v>2641</v>
      </c>
      <c r="D1968" t="str">
        <f t="shared" si="129"/>
        <v>2</v>
      </c>
      <c r="E1968">
        <v>1360</v>
      </c>
      <c r="F1968">
        <v>1931</v>
      </c>
      <c r="G1968" t="s">
        <v>29</v>
      </c>
      <c r="H1968" t="s">
        <v>11</v>
      </c>
      <c r="I1968">
        <v>1</v>
      </c>
      <c r="J1968" t="s">
        <v>19</v>
      </c>
      <c r="K1968" t="s">
        <v>11</v>
      </c>
    </row>
    <row r="1969" spans="1:11" x14ac:dyDescent="0.25">
      <c r="A1969" t="str">
        <f t="shared" si="130"/>
        <v>715</v>
      </c>
      <c r="B1969" t="str">
        <f>"9"</f>
        <v>9</v>
      </c>
      <c r="C1969" t="s">
        <v>2642</v>
      </c>
      <c r="D1969" t="str">
        <f t="shared" si="129"/>
        <v>2</v>
      </c>
      <c r="E1969">
        <v>1368</v>
      </c>
      <c r="F1969">
        <v>1935</v>
      </c>
      <c r="G1969" t="s">
        <v>49</v>
      </c>
      <c r="H1969" t="s">
        <v>11</v>
      </c>
      <c r="I1969">
        <v>1</v>
      </c>
      <c r="J1969" t="s">
        <v>19</v>
      </c>
      <c r="K1969" t="s">
        <v>11</v>
      </c>
    </row>
    <row r="1970" spans="1:11" x14ac:dyDescent="0.25">
      <c r="A1970" t="str">
        <f t="shared" si="130"/>
        <v>715</v>
      </c>
      <c r="B1970" t="str">
        <f>"10"</f>
        <v>10</v>
      </c>
      <c r="C1970" t="s">
        <v>2643</v>
      </c>
      <c r="D1970" t="str">
        <f t="shared" si="129"/>
        <v>2</v>
      </c>
      <c r="E1970">
        <v>1632</v>
      </c>
      <c r="F1970">
        <v>1941</v>
      </c>
      <c r="G1970" t="s">
        <v>29</v>
      </c>
      <c r="H1970" t="s">
        <v>11</v>
      </c>
      <c r="I1970">
        <v>1</v>
      </c>
      <c r="J1970" t="s">
        <v>19</v>
      </c>
      <c r="K1970" t="s">
        <v>11</v>
      </c>
    </row>
    <row r="1971" spans="1:11" x14ac:dyDescent="0.25">
      <c r="A1971" t="str">
        <f t="shared" si="130"/>
        <v>715</v>
      </c>
      <c r="B1971" t="str">
        <f>"11"</f>
        <v>11</v>
      </c>
      <c r="C1971" t="s">
        <v>2644</v>
      </c>
      <c r="D1971" t="str">
        <f t="shared" si="129"/>
        <v>2</v>
      </c>
      <c r="E1971">
        <v>1632</v>
      </c>
      <c r="F1971">
        <v>1925</v>
      </c>
      <c r="G1971" t="s">
        <v>25</v>
      </c>
      <c r="H1971" t="s">
        <v>11</v>
      </c>
      <c r="I1971">
        <v>1</v>
      </c>
      <c r="J1971" t="s">
        <v>19</v>
      </c>
      <c r="K1971" t="s">
        <v>11</v>
      </c>
    </row>
    <row r="1972" spans="1:11" x14ac:dyDescent="0.25">
      <c r="A1972" t="str">
        <f t="shared" si="130"/>
        <v>715</v>
      </c>
      <c r="B1972" t="str">
        <f>"12"</f>
        <v>12</v>
      </c>
      <c r="C1972" t="s">
        <v>2645</v>
      </c>
      <c r="D1972" t="str">
        <f t="shared" si="129"/>
        <v>2</v>
      </c>
      <c r="E1972">
        <v>1704</v>
      </c>
      <c r="F1972">
        <v>1924</v>
      </c>
      <c r="G1972" t="s">
        <v>25</v>
      </c>
      <c r="H1972" t="s">
        <v>11</v>
      </c>
      <c r="I1972">
        <v>1</v>
      </c>
      <c r="J1972" t="s">
        <v>19</v>
      </c>
      <c r="K1972" t="s">
        <v>11</v>
      </c>
    </row>
    <row r="1973" spans="1:11" x14ac:dyDescent="0.25">
      <c r="A1973" t="str">
        <f t="shared" si="130"/>
        <v>715</v>
      </c>
      <c r="B1973" t="str">
        <f>"13"</f>
        <v>13</v>
      </c>
      <c r="C1973" t="s">
        <v>2646</v>
      </c>
      <c r="D1973" t="str">
        <f t="shared" si="129"/>
        <v>2</v>
      </c>
      <c r="E1973">
        <v>1528</v>
      </c>
      <c r="F1973">
        <v>1930</v>
      </c>
      <c r="G1973" t="s">
        <v>49</v>
      </c>
      <c r="H1973" t="s">
        <v>11</v>
      </c>
      <c r="I1973">
        <v>1</v>
      </c>
      <c r="J1973" t="s">
        <v>19</v>
      </c>
      <c r="K1973" t="s">
        <v>11</v>
      </c>
    </row>
    <row r="1974" spans="1:11" x14ac:dyDescent="0.25">
      <c r="A1974" t="str">
        <f t="shared" si="130"/>
        <v>715</v>
      </c>
      <c r="B1974" t="str">
        <f>"14"</f>
        <v>14</v>
      </c>
      <c r="C1974" t="s">
        <v>2647</v>
      </c>
      <c r="D1974" t="str">
        <f t="shared" si="129"/>
        <v>2</v>
      </c>
      <c r="E1974">
        <v>1924</v>
      </c>
      <c r="F1974">
        <v>1930</v>
      </c>
      <c r="G1974" t="s">
        <v>29</v>
      </c>
      <c r="H1974" t="s">
        <v>11</v>
      </c>
      <c r="I1974">
        <v>1</v>
      </c>
      <c r="J1974" t="s">
        <v>19</v>
      </c>
      <c r="K1974" t="s">
        <v>11</v>
      </c>
    </row>
    <row r="1975" spans="1:11" x14ac:dyDescent="0.25">
      <c r="A1975" t="str">
        <f t="shared" si="130"/>
        <v>715</v>
      </c>
      <c r="B1975" t="str">
        <f>"15"</f>
        <v>15</v>
      </c>
      <c r="C1975" t="s">
        <v>2648</v>
      </c>
      <c r="D1975" t="str">
        <f t="shared" si="129"/>
        <v>2</v>
      </c>
      <c r="E1975">
        <v>1242</v>
      </c>
      <c r="F1975">
        <v>1926</v>
      </c>
      <c r="G1975" t="s">
        <v>25</v>
      </c>
      <c r="H1975" t="s">
        <v>11</v>
      </c>
      <c r="I1975">
        <v>1</v>
      </c>
      <c r="J1975" t="s">
        <v>19</v>
      </c>
      <c r="K1975" t="s">
        <v>11</v>
      </c>
    </row>
    <row r="1976" spans="1:11" x14ac:dyDescent="0.25">
      <c r="A1976" t="str">
        <f t="shared" si="130"/>
        <v>715</v>
      </c>
      <c r="B1976" t="str">
        <f>"16"</f>
        <v>16</v>
      </c>
      <c r="C1976" t="s">
        <v>2649</v>
      </c>
      <c r="D1976" t="str">
        <f t="shared" si="129"/>
        <v>2</v>
      </c>
      <c r="E1976">
        <v>1768</v>
      </c>
      <c r="F1976">
        <v>1926</v>
      </c>
      <c r="G1976" t="s">
        <v>29</v>
      </c>
      <c r="H1976" t="s">
        <v>11</v>
      </c>
      <c r="I1976">
        <v>1</v>
      </c>
      <c r="J1976" t="s">
        <v>19</v>
      </c>
      <c r="K1976" t="s">
        <v>11</v>
      </c>
    </row>
    <row r="1977" spans="1:11" x14ac:dyDescent="0.25">
      <c r="A1977" t="str">
        <f t="shared" si="130"/>
        <v>715</v>
      </c>
      <c r="B1977" t="str">
        <f>"17"</f>
        <v>17</v>
      </c>
      <c r="C1977" t="s">
        <v>2650</v>
      </c>
      <c r="D1977" t="str">
        <f t="shared" si="129"/>
        <v>2</v>
      </c>
      <c r="E1977">
        <v>1208</v>
      </c>
      <c r="F1977">
        <v>1925</v>
      </c>
      <c r="G1977" t="s">
        <v>29</v>
      </c>
      <c r="H1977" t="s">
        <v>11</v>
      </c>
      <c r="I1977">
        <v>1</v>
      </c>
      <c r="J1977" t="s">
        <v>19</v>
      </c>
      <c r="K1977" t="s">
        <v>11</v>
      </c>
    </row>
    <row r="1978" spans="1:11" x14ac:dyDescent="0.25">
      <c r="A1978" t="str">
        <f t="shared" si="130"/>
        <v>715</v>
      </c>
      <c r="B1978" t="str">
        <f>"18"</f>
        <v>18</v>
      </c>
      <c r="C1978" t="s">
        <v>2651</v>
      </c>
      <c r="D1978" t="str">
        <f t="shared" si="129"/>
        <v>2</v>
      </c>
      <c r="E1978">
        <v>2554</v>
      </c>
      <c r="F1978">
        <v>1986</v>
      </c>
      <c r="G1978" t="s">
        <v>37</v>
      </c>
      <c r="H1978" t="s">
        <v>11</v>
      </c>
      <c r="I1978">
        <v>1</v>
      </c>
      <c r="J1978" t="s">
        <v>19</v>
      </c>
      <c r="K1978" t="s">
        <v>11</v>
      </c>
    </row>
    <row r="1979" spans="1:11" x14ac:dyDescent="0.25">
      <c r="A1979" t="str">
        <f t="shared" si="130"/>
        <v>715</v>
      </c>
      <c r="B1979" t="str">
        <f>"19"</f>
        <v>19</v>
      </c>
      <c r="C1979" t="s">
        <v>2652</v>
      </c>
      <c r="D1979" t="str">
        <f t="shared" si="129"/>
        <v>2</v>
      </c>
      <c r="E1979">
        <v>1256</v>
      </c>
      <c r="F1979">
        <v>1930</v>
      </c>
      <c r="G1979" t="s">
        <v>29</v>
      </c>
      <c r="H1979" t="s">
        <v>11</v>
      </c>
      <c r="I1979">
        <v>1</v>
      </c>
      <c r="J1979" t="s">
        <v>19</v>
      </c>
      <c r="K1979" t="s">
        <v>11</v>
      </c>
    </row>
    <row r="1980" spans="1:11" x14ac:dyDescent="0.25">
      <c r="A1980" t="str">
        <f t="shared" si="130"/>
        <v>715</v>
      </c>
      <c r="B1980" t="str">
        <f>"20"</f>
        <v>20</v>
      </c>
      <c r="C1980" t="s">
        <v>2653</v>
      </c>
      <c r="D1980" t="str">
        <f t="shared" si="129"/>
        <v>2</v>
      </c>
      <c r="E1980">
        <v>1666</v>
      </c>
      <c r="F1980">
        <v>1931</v>
      </c>
      <c r="G1980" t="s">
        <v>29</v>
      </c>
      <c r="H1980" t="s">
        <v>11</v>
      </c>
      <c r="I1980">
        <v>1</v>
      </c>
      <c r="J1980" t="s">
        <v>19</v>
      </c>
      <c r="K1980" t="s">
        <v>11</v>
      </c>
    </row>
    <row r="1981" spans="1:11" x14ac:dyDescent="0.25">
      <c r="A1981" t="str">
        <f t="shared" si="130"/>
        <v>715</v>
      </c>
      <c r="B1981" t="str">
        <f>"21"</f>
        <v>21</v>
      </c>
      <c r="C1981" t="s">
        <v>2654</v>
      </c>
      <c r="D1981" t="str">
        <f t="shared" si="129"/>
        <v>2</v>
      </c>
      <c r="E1981">
        <v>1662</v>
      </c>
      <c r="F1981">
        <v>1930</v>
      </c>
      <c r="G1981" t="s">
        <v>29</v>
      </c>
      <c r="H1981" t="s">
        <v>11</v>
      </c>
      <c r="I1981">
        <v>1</v>
      </c>
      <c r="J1981" t="s">
        <v>19</v>
      </c>
      <c r="K1981" t="s">
        <v>11</v>
      </c>
    </row>
    <row r="1982" spans="1:11" x14ac:dyDescent="0.25">
      <c r="A1982" t="str">
        <f t="shared" si="130"/>
        <v>715</v>
      </c>
      <c r="B1982" t="str">
        <f>"22"</f>
        <v>22</v>
      </c>
      <c r="C1982" t="s">
        <v>2655</v>
      </c>
      <c r="D1982" t="str">
        <f t="shared" si="129"/>
        <v>2</v>
      </c>
      <c r="E1982">
        <v>1514</v>
      </c>
      <c r="F1982">
        <v>1928</v>
      </c>
      <c r="G1982" t="s">
        <v>29</v>
      </c>
      <c r="H1982" t="s">
        <v>11</v>
      </c>
      <c r="I1982">
        <v>1</v>
      </c>
      <c r="J1982" t="s">
        <v>19</v>
      </c>
      <c r="K1982" t="s">
        <v>11</v>
      </c>
    </row>
    <row r="1983" spans="1:11" x14ac:dyDescent="0.25">
      <c r="A1983" t="str">
        <f t="shared" ref="A1983:A2006" si="131">"801"</f>
        <v>801</v>
      </c>
      <c r="B1983" t="str">
        <f>"7"</f>
        <v>7</v>
      </c>
      <c r="C1983" t="s">
        <v>2661</v>
      </c>
      <c r="D1983" t="str">
        <f t="shared" si="129"/>
        <v>2</v>
      </c>
      <c r="E1983">
        <v>1696</v>
      </c>
      <c r="F1983">
        <v>1953</v>
      </c>
      <c r="G1983" t="s">
        <v>27</v>
      </c>
      <c r="H1983" t="s">
        <v>11</v>
      </c>
      <c r="I1983">
        <v>1</v>
      </c>
      <c r="J1983" t="s">
        <v>19</v>
      </c>
      <c r="K1983" t="s">
        <v>11</v>
      </c>
    </row>
    <row r="1984" spans="1:11" x14ac:dyDescent="0.25">
      <c r="A1984" t="str">
        <f t="shared" si="131"/>
        <v>801</v>
      </c>
      <c r="B1984" t="str">
        <f>"8"</f>
        <v>8</v>
      </c>
      <c r="C1984" t="s">
        <v>2662</v>
      </c>
      <c r="D1984" t="str">
        <f t="shared" si="129"/>
        <v>2</v>
      </c>
      <c r="E1984">
        <v>1006</v>
      </c>
      <c r="F1984">
        <v>1900</v>
      </c>
      <c r="G1984" t="s">
        <v>49</v>
      </c>
      <c r="H1984" t="s">
        <v>11</v>
      </c>
      <c r="I1984">
        <v>1</v>
      </c>
      <c r="J1984" t="s">
        <v>19</v>
      </c>
      <c r="K1984" t="s">
        <v>11</v>
      </c>
    </row>
    <row r="1985" spans="1:11" x14ac:dyDescent="0.25">
      <c r="A1985" t="str">
        <f t="shared" si="131"/>
        <v>801</v>
      </c>
      <c r="B1985" t="str">
        <f>"9"</f>
        <v>9</v>
      </c>
      <c r="C1985" t="s">
        <v>2663</v>
      </c>
      <c r="D1985" t="str">
        <f t="shared" si="129"/>
        <v>2</v>
      </c>
      <c r="E1985">
        <v>1246</v>
      </c>
      <c r="F1985">
        <v>1923</v>
      </c>
      <c r="G1985" t="s">
        <v>2332</v>
      </c>
      <c r="H1985" t="s">
        <v>11</v>
      </c>
      <c r="I1985">
        <v>1</v>
      </c>
      <c r="J1985" t="s">
        <v>19</v>
      </c>
      <c r="K1985" t="s">
        <v>11</v>
      </c>
    </row>
    <row r="1986" spans="1:11" x14ac:dyDescent="0.25">
      <c r="A1986" t="str">
        <f t="shared" si="131"/>
        <v>801</v>
      </c>
      <c r="B1986" t="str">
        <f>"10"</f>
        <v>10</v>
      </c>
      <c r="C1986" t="s">
        <v>2664</v>
      </c>
      <c r="D1986" t="str">
        <f t="shared" si="129"/>
        <v>2</v>
      </c>
      <c r="E1986">
        <v>1253</v>
      </c>
      <c r="F1986">
        <v>1925</v>
      </c>
      <c r="G1986" t="s">
        <v>29</v>
      </c>
      <c r="H1986" t="s">
        <v>11</v>
      </c>
      <c r="I1986">
        <v>1</v>
      </c>
      <c r="J1986" t="s">
        <v>19</v>
      </c>
      <c r="K1986" t="s">
        <v>11</v>
      </c>
    </row>
    <row r="1987" spans="1:11" x14ac:dyDescent="0.25">
      <c r="A1987" t="str">
        <f t="shared" si="131"/>
        <v>801</v>
      </c>
      <c r="B1987" t="str">
        <f>"11"</f>
        <v>11</v>
      </c>
      <c r="C1987" t="s">
        <v>2665</v>
      </c>
      <c r="D1987" t="str">
        <f t="shared" si="129"/>
        <v>2</v>
      </c>
      <c r="E1987">
        <v>1232</v>
      </c>
      <c r="F1987">
        <v>1923</v>
      </c>
      <c r="G1987" t="s">
        <v>25</v>
      </c>
      <c r="H1987" t="s">
        <v>11</v>
      </c>
      <c r="I1987">
        <v>1</v>
      </c>
      <c r="J1987" t="s">
        <v>19</v>
      </c>
      <c r="K1987" t="s">
        <v>11</v>
      </c>
    </row>
    <row r="1988" spans="1:11" x14ac:dyDescent="0.25">
      <c r="A1988" t="str">
        <f t="shared" si="131"/>
        <v>801</v>
      </c>
      <c r="B1988" t="str">
        <f>"12"</f>
        <v>12</v>
      </c>
      <c r="C1988" t="s">
        <v>2666</v>
      </c>
      <c r="D1988" t="str">
        <f t="shared" si="129"/>
        <v>2</v>
      </c>
      <c r="E1988">
        <v>2236</v>
      </c>
      <c r="F1988">
        <v>1923</v>
      </c>
      <c r="G1988" t="s">
        <v>49</v>
      </c>
      <c r="H1988" t="s">
        <v>11</v>
      </c>
      <c r="I1988">
        <v>1</v>
      </c>
      <c r="J1988" t="s">
        <v>19</v>
      </c>
      <c r="K1988" t="s">
        <v>11</v>
      </c>
    </row>
    <row r="1989" spans="1:11" x14ac:dyDescent="0.25">
      <c r="A1989" t="str">
        <f t="shared" si="131"/>
        <v>801</v>
      </c>
      <c r="B1989" t="str">
        <f>"13"</f>
        <v>13</v>
      </c>
      <c r="C1989" t="s">
        <v>2667</v>
      </c>
      <c r="D1989" t="str">
        <f t="shared" si="129"/>
        <v>2</v>
      </c>
      <c r="E1989">
        <v>1808</v>
      </c>
      <c r="F1989">
        <v>1970</v>
      </c>
      <c r="G1989" t="s">
        <v>35</v>
      </c>
      <c r="H1989" t="s">
        <v>11</v>
      </c>
      <c r="I1989">
        <v>1</v>
      </c>
      <c r="J1989" t="s">
        <v>19</v>
      </c>
      <c r="K1989" t="s">
        <v>11</v>
      </c>
    </row>
    <row r="1990" spans="1:11" x14ac:dyDescent="0.25">
      <c r="A1990" t="str">
        <f t="shared" si="131"/>
        <v>801</v>
      </c>
      <c r="B1990" t="str">
        <f>"14"</f>
        <v>14</v>
      </c>
      <c r="C1990" t="s">
        <v>2668</v>
      </c>
      <c r="D1990" t="str">
        <f t="shared" si="129"/>
        <v>2</v>
      </c>
      <c r="E1990">
        <v>1227</v>
      </c>
      <c r="F1990">
        <v>1955</v>
      </c>
      <c r="G1990" t="s">
        <v>27</v>
      </c>
      <c r="H1990" t="s">
        <v>11</v>
      </c>
      <c r="I1990">
        <v>1</v>
      </c>
      <c r="J1990" t="s">
        <v>19</v>
      </c>
      <c r="K1990" t="s">
        <v>11</v>
      </c>
    </row>
    <row r="1991" spans="1:11" x14ac:dyDescent="0.25">
      <c r="A1991" t="str">
        <f t="shared" si="131"/>
        <v>801</v>
      </c>
      <c r="B1991" t="str">
        <f>"15"</f>
        <v>15</v>
      </c>
      <c r="C1991" t="s">
        <v>2669</v>
      </c>
      <c r="D1991" t="str">
        <f t="shared" si="129"/>
        <v>2</v>
      </c>
      <c r="E1991">
        <v>2348</v>
      </c>
      <c r="F1991">
        <v>1924</v>
      </c>
      <c r="G1991" t="s">
        <v>49</v>
      </c>
      <c r="H1991" t="s">
        <v>11</v>
      </c>
      <c r="I1991">
        <v>1</v>
      </c>
      <c r="J1991" t="s">
        <v>19</v>
      </c>
      <c r="K1991" t="s">
        <v>11</v>
      </c>
    </row>
    <row r="1992" spans="1:11" x14ac:dyDescent="0.25">
      <c r="A1992" t="str">
        <f t="shared" si="131"/>
        <v>801</v>
      </c>
      <c r="B1992" t="str">
        <f>"16"</f>
        <v>16</v>
      </c>
      <c r="C1992" t="s">
        <v>2670</v>
      </c>
      <c r="D1992" t="str">
        <f t="shared" si="129"/>
        <v>2</v>
      </c>
      <c r="E1992">
        <v>3109</v>
      </c>
      <c r="F1992">
        <v>1910</v>
      </c>
      <c r="G1992" t="s">
        <v>894</v>
      </c>
      <c r="H1992" t="s">
        <v>11</v>
      </c>
      <c r="I1992">
        <v>2</v>
      </c>
      <c r="J1992" t="s">
        <v>19</v>
      </c>
      <c r="K1992" t="s">
        <v>11</v>
      </c>
    </row>
    <row r="1993" spans="1:11" x14ac:dyDescent="0.25">
      <c r="A1993" t="str">
        <f t="shared" si="131"/>
        <v>801</v>
      </c>
      <c r="B1993" t="str">
        <f>"17"</f>
        <v>17</v>
      </c>
      <c r="C1993" t="s">
        <v>2671</v>
      </c>
      <c r="D1993" t="str">
        <f t="shared" si="129"/>
        <v>2</v>
      </c>
      <c r="E1993">
        <v>3607</v>
      </c>
      <c r="F1993">
        <v>1900</v>
      </c>
      <c r="G1993" t="s">
        <v>949</v>
      </c>
      <c r="H1993" t="s">
        <v>11</v>
      </c>
      <c r="I1993">
        <v>1</v>
      </c>
      <c r="J1993" t="s">
        <v>19</v>
      </c>
      <c r="K1993" t="s">
        <v>11</v>
      </c>
    </row>
    <row r="1994" spans="1:11" x14ac:dyDescent="0.25">
      <c r="A1994" t="str">
        <f t="shared" si="131"/>
        <v>801</v>
      </c>
      <c r="B1994" t="str">
        <f>"18.01"</f>
        <v>18.01</v>
      </c>
      <c r="C1994" t="s">
        <v>2672</v>
      </c>
      <c r="D1994" t="str">
        <f t="shared" si="129"/>
        <v>2</v>
      </c>
      <c r="E1994">
        <v>2896</v>
      </c>
      <c r="F1994">
        <v>1900</v>
      </c>
      <c r="G1994" t="s">
        <v>49</v>
      </c>
      <c r="H1994" t="s">
        <v>11</v>
      </c>
      <c r="I1994">
        <v>1</v>
      </c>
      <c r="J1994" t="s">
        <v>19</v>
      </c>
      <c r="K1994" t="s">
        <v>11</v>
      </c>
    </row>
    <row r="1995" spans="1:11" x14ac:dyDescent="0.25">
      <c r="A1995" t="str">
        <f t="shared" si="131"/>
        <v>801</v>
      </c>
      <c r="B1995" t="str">
        <f>"18.02"</f>
        <v>18.02</v>
      </c>
      <c r="C1995" t="s">
        <v>2673</v>
      </c>
      <c r="D1995" t="str">
        <f t="shared" si="129"/>
        <v>2</v>
      </c>
      <c r="E1995">
        <v>3440</v>
      </c>
      <c r="F1995">
        <v>1994</v>
      </c>
      <c r="G1995" t="s">
        <v>2674</v>
      </c>
      <c r="H1995" t="s">
        <v>11</v>
      </c>
      <c r="I1995">
        <v>1</v>
      </c>
      <c r="J1995" t="s">
        <v>19</v>
      </c>
      <c r="K1995" t="s">
        <v>11</v>
      </c>
    </row>
    <row r="1996" spans="1:11" x14ac:dyDescent="0.25">
      <c r="A1996" t="str">
        <f t="shared" si="131"/>
        <v>801</v>
      </c>
      <c r="B1996" t="str">
        <f>"19"</f>
        <v>19</v>
      </c>
      <c r="C1996" t="s">
        <v>2675</v>
      </c>
      <c r="D1996" t="str">
        <f t="shared" si="129"/>
        <v>2</v>
      </c>
      <c r="E1996">
        <v>2472</v>
      </c>
      <c r="F1996">
        <v>1930</v>
      </c>
      <c r="G1996" t="s">
        <v>2676</v>
      </c>
      <c r="H1996" t="s">
        <v>11</v>
      </c>
      <c r="I1996">
        <v>1</v>
      </c>
      <c r="J1996" t="s">
        <v>19</v>
      </c>
      <c r="K1996" t="s">
        <v>11</v>
      </c>
    </row>
    <row r="1997" spans="1:11" x14ac:dyDescent="0.25">
      <c r="A1997" t="str">
        <f t="shared" si="131"/>
        <v>801</v>
      </c>
      <c r="B1997" t="str">
        <f>"20"</f>
        <v>20</v>
      </c>
      <c r="C1997" t="s">
        <v>2677</v>
      </c>
      <c r="D1997" t="str">
        <f t="shared" si="129"/>
        <v>2</v>
      </c>
      <c r="E1997">
        <v>1576</v>
      </c>
      <c r="F1997">
        <v>1922</v>
      </c>
      <c r="G1997" t="s">
        <v>35</v>
      </c>
      <c r="H1997" t="s">
        <v>11</v>
      </c>
      <c r="I1997">
        <v>1</v>
      </c>
      <c r="J1997" t="s">
        <v>19</v>
      </c>
      <c r="K1997" t="s">
        <v>11</v>
      </c>
    </row>
    <row r="1998" spans="1:11" x14ac:dyDescent="0.25">
      <c r="A1998" t="str">
        <f t="shared" si="131"/>
        <v>801</v>
      </c>
      <c r="B1998" t="str">
        <f>"21"</f>
        <v>21</v>
      </c>
      <c r="C1998" t="s">
        <v>2678</v>
      </c>
      <c r="D1998" t="str">
        <f t="shared" si="129"/>
        <v>2</v>
      </c>
      <c r="E1998">
        <v>2000</v>
      </c>
      <c r="F1998">
        <v>1922</v>
      </c>
      <c r="G1998" t="s">
        <v>25</v>
      </c>
      <c r="H1998" t="s">
        <v>11</v>
      </c>
      <c r="I1998">
        <v>1</v>
      </c>
      <c r="J1998" t="s">
        <v>19</v>
      </c>
      <c r="K1998" t="s">
        <v>11</v>
      </c>
    </row>
    <row r="1999" spans="1:11" x14ac:dyDescent="0.25">
      <c r="A1999" t="str">
        <f t="shared" si="131"/>
        <v>801</v>
      </c>
      <c r="B1999" t="str">
        <f>"22"</f>
        <v>22</v>
      </c>
      <c r="C1999" t="s">
        <v>2679</v>
      </c>
      <c r="D1999" t="str">
        <f t="shared" si="129"/>
        <v>2</v>
      </c>
      <c r="E1999">
        <v>1458</v>
      </c>
      <c r="F1999">
        <v>1931</v>
      </c>
      <c r="G1999" t="s">
        <v>29</v>
      </c>
      <c r="H1999" t="s">
        <v>11</v>
      </c>
      <c r="I1999">
        <v>1</v>
      </c>
      <c r="J1999" t="s">
        <v>19</v>
      </c>
      <c r="K1999" t="s">
        <v>11</v>
      </c>
    </row>
    <row r="2000" spans="1:11" x14ac:dyDescent="0.25">
      <c r="A2000" t="str">
        <f t="shared" si="131"/>
        <v>801</v>
      </c>
      <c r="B2000" t="str">
        <f>"23"</f>
        <v>23</v>
      </c>
      <c r="C2000" t="s">
        <v>2680</v>
      </c>
      <c r="D2000" t="str">
        <f t="shared" si="129"/>
        <v>2</v>
      </c>
      <c r="E2000">
        <v>3275</v>
      </c>
      <c r="F2000">
        <v>1895</v>
      </c>
      <c r="G2000" t="s">
        <v>316</v>
      </c>
      <c r="H2000" t="s">
        <v>11</v>
      </c>
      <c r="I2000">
        <v>2</v>
      </c>
      <c r="J2000" t="s">
        <v>19</v>
      </c>
      <c r="K2000" t="s">
        <v>11</v>
      </c>
    </row>
    <row r="2001" spans="1:11" x14ac:dyDescent="0.25">
      <c r="A2001" t="str">
        <f t="shared" si="131"/>
        <v>801</v>
      </c>
      <c r="B2001" t="str">
        <f>"24"</f>
        <v>24</v>
      </c>
      <c r="C2001" t="s">
        <v>2681</v>
      </c>
      <c r="D2001" t="str">
        <f t="shared" si="129"/>
        <v>2</v>
      </c>
      <c r="E2001">
        <v>1724</v>
      </c>
      <c r="F2001">
        <v>1927</v>
      </c>
      <c r="G2001" t="s">
        <v>29</v>
      </c>
      <c r="H2001" t="s">
        <v>11</v>
      </c>
      <c r="I2001">
        <v>1</v>
      </c>
      <c r="J2001" t="s">
        <v>19</v>
      </c>
      <c r="K2001" t="s">
        <v>11</v>
      </c>
    </row>
    <row r="2002" spans="1:11" x14ac:dyDescent="0.25">
      <c r="A2002" t="str">
        <f t="shared" si="131"/>
        <v>801</v>
      </c>
      <c r="B2002" t="str">
        <f>"25"</f>
        <v>25</v>
      </c>
      <c r="C2002" t="s">
        <v>2682</v>
      </c>
      <c r="D2002" t="str">
        <f t="shared" si="129"/>
        <v>2</v>
      </c>
      <c r="E2002">
        <v>1345</v>
      </c>
      <c r="F2002">
        <v>1895</v>
      </c>
      <c r="G2002" t="s">
        <v>29</v>
      </c>
      <c r="H2002" t="s">
        <v>11</v>
      </c>
      <c r="I2002">
        <v>1</v>
      </c>
      <c r="J2002" t="s">
        <v>19</v>
      </c>
      <c r="K2002" t="s">
        <v>11</v>
      </c>
    </row>
    <row r="2003" spans="1:11" x14ac:dyDescent="0.25">
      <c r="A2003" t="str">
        <f t="shared" si="131"/>
        <v>801</v>
      </c>
      <c r="B2003" t="str">
        <f>"26"</f>
        <v>26</v>
      </c>
      <c r="C2003" t="s">
        <v>2683</v>
      </c>
      <c r="D2003" t="str">
        <f t="shared" si="129"/>
        <v>2</v>
      </c>
      <c r="E2003">
        <v>2128</v>
      </c>
      <c r="F2003">
        <v>1910</v>
      </c>
      <c r="G2003" t="s">
        <v>49</v>
      </c>
      <c r="H2003" t="s">
        <v>11</v>
      </c>
      <c r="I2003">
        <v>1</v>
      </c>
      <c r="J2003" t="s">
        <v>19</v>
      </c>
      <c r="K2003" t="s">
        <v>11</v>
      </c>
    </row>
    <row r="2004" spans="1:11" x14ac:dyDescent="0.25">
      <c r="A2004" t="str">
        <f t="shared" si="131"/>
        <v>801</v>
      </c>
      <c r="B2004" t="str">
        <f>"27"</f>
        <v>27</v>
      </c>
      <c r="C2004" t="s">
        <v>2684</v>
      </c>
      <c r="D2004" t="str">
        <f t="shared" si="129"/>
        <v>2</v>
      </c>
      <c r="E2004">
        <v>3288</v>
      </c>
      <c r="F2004">
        <v>1910</v>
      </c>
      <c r="G2004" t="s">
        <v>207</v>
      </c>
      <c r="H2004" t="s">
        <v>11</v>
      </c>
      <c r="I2004">
        <v>2</v>
      </c>
      <c r="J2004" t="s">
        <v>19</v>
      </c>
      <c r="K2004" t="s">
        <v>11</v>
      </c>
    </row>
    <row r="2005" spans="1:11" x14ac:dyDescent="0.25">
      <c r="A2005" t="str">
        <f t="shared" si="131"/>
        <v>801</v>
      </c>
      <c r="B2005" t="str">
        <f>"28"</f>
        <v>28</v>
      </c>
      <c r="C2005" t="s">
        <v>2685</v>
      </c>
      <c r="D2005" t="str">
        <f t="shared" si="129"/>
        <v>2</v>
      </c>
      <c r="E2005">
        <v>1722</v>
      </c>
      <c r="F2005">
        <v>1920</v>
      </c>
      <c r="G2005" t="s">
        <v>49</v>
      </c>
      <c r="H2005" t="s">
        <v>11</v>
      </c>
      <c r="I2005">
        <v>1</v>
      </c>
      <c r="J2005" t="s">
        <v>19</v>
      </c>
      <c r="K2005" t="s">
        <v>11</v>
      </c>
    </row>
    <row r="2006" spans="1:11" x14ac:dyDescent="0.25">
      <c r="A2006" t="str">
        <f t="shared" si="131"/>
        <v>801</v>
      </c>
      <c r="B2006" t="str">
        <f>"29"</f>
        <v>29</v>
      </c>
      <c r="C2006" t="s">
        <v>2686</v>
      </c>
      <c r="D2006" t="str">
        <f t="shared" si="129"/>
        <v>2</v>
      </c>
      <c r="E2006">
        <v>1527</v>
      </c>
      <c r="F2006">
        <v>1957</v>
      </c>
      <c r="G2006" t="s">
        <v>27</v>
      </c>
      <c r="H2006" t="s">
        <v>11</v>
      </c>
      <c r="I2006">
        <v>1</v>
      </c>
      <c r="J2006" t="s">
        <v>1865</v>
      </c>
      <c r="K2006" t="s">
        <v>11</v>
      </c>
    </row>
    <row r="2007" spans="1:11" x14ac:dyDescent="0.25">
      <c r="A2007" t="str">
        <f t="shared" ref="A2007:A2049" si="132">"802"</f>
        <v>802</v>
      </c>
      <c r="B2007" t="str">
        <f>"1"</f>
        <v>1</v>
      </c>
      <c r="C2007" t="s">
        <v>2687</v>
      </c>
      <c r="D2007" t="str">
        <f t="shared" si="129"/>
        <v>2</v>
      </c>
      <c r="E2007">
        <v>1609</v>
      </c>
      <c r="F2007">
        <v>1925</v>
      </c>
      <c r="G2007" t="s">
        <v>321</v>
      </c>
      <c r="H2007" t="s">
        <v>11</v>
      </c>
      <c r="I2007">
        <v>2</v>
      </c>
      <c r="J2007" t="s">
        <v>19</v>
      </c>
      <c r="K2007" t="s">
        <v>11</v>
      </c>
    </row>
    <row r="2008" spans="1:11" x14ac:dyDescent="0.25">
      <c r="A2008" t="str">
        <f t="shared" si="132"/>
        <v>802</v>
      </c>
      <c r="B2008" t="str">
        <f>"2"</f>
        <v>2</v>
      </c>
      <c r="C2008" t="s">
        <v>2688</v>
      </c>
      <c r="D2008" t="str">
        <f t="shared" si="129"/>
        <v>2</v>
      </c>
      <c r="E2008">
        <v>2758</v>
      </c>
      <c r="F2008">
        <v>1925</v>
      </c>
      <c r="G2008" t="s">
        <v>29</v>
      </c>
      <c r="H2008" t="s">
        <v>11</v>
      </c>
      <c r="I2008">
        <v>1</v>
      </c>
      <c r="J2008" t="s">
        <v>19</v>
      </c>
      <c r="K2008" t="s">
        <v>11</v>
      </c>
    </row>
    <row r="2009" spans="1:11" x14ac:dyDescent="0.25">
      <c r="A2009" t="str">
        <f t="shared" si="132"/>
        <v>802</v>
      </c>
      <c r="B2009" t="str">
        <f>"3"</f>
        <v>3</v>
      </c>
      <c r="C2009" t="s">
        <v>2689</v>
      </c>
      <c r="D2009" t="str">
        <f t="shared" si="129"/>
        <v>2</v>
      </c>
      <c r="E2009">
        <v>1942</v>
      </c>
      <c r="F2009">
        <v>1952</v>
      </c>
      <c r="G2009" t="s">
        <v>187</v>
      </c>
      <c r="H2009" t="s">
        <v>11</v>
      </c>
      <c r="I2009">
        <v>1</v>
      </c>
      <c r="J2009" t="s">
        <v>19</v>
      </c>
      <c r="K2009" t="s">
        <v>11</v>
      </c>
    </row>
    <row r="2010" spans="1:11" x14ac:dyDescent="0.25">
      <c r="A2010" t="str">
        <f t="shared" si="132"/>
        <v>802</v>
      </c>
      <c r="B2010" t="str">
        <f>"4"</f>
        <v>4</v>
      </c>
      <c r="C2010" t="s">
        <v>2690</v>
      </c>
      <c r="D2010" t="str">
        <f t="shared" si="129"/>
        <v>2</v>
      </c>
      <c r="E2010">
        <v>2086</v>
      </c>
      <c r="F2010">
        <v>1952</v>
      </c>
      <c r="G2010" t="s">
        <v>49</v>
      </c>
      <c r="H2010" t="s">
        <v>11</v>
      </c>
      <c r="I2010">
        <v>1</v>
      </c>
      <c r="J2010" t="s">
        <v>19</v>
      </c>
      <c r="K2010" t="s">
        <v>11</v>
      </c>
    </row>
    <row r="2011" spans="1:11" x14ac:dyDescent="0.25">
      <c r="A2011" t="str">
        <f t="shared" si="132"/>
        <v>802</v>
      </c>
      <c r="B2011" t="str">
        <f>"5"</f>
        <v>5</v>
      </c>
      <c r="C2011" t="s">
        <v>2691</v>
      </c>
      <c r="D2011" t="str">
        <f t="shared" si="129"/>
        <v>2</v>
      </c>
      <c r="E2011">
        <v>1804</v>
      </c>
      <c r="F2011">
        <v>1924</v>
      </c>
      <c r="G2011" t="s">
        <v>49</v>
      </c>
      <c r="H2011" t="s">
        <v>11</v>
      </c>
      <c r="I2011">
        <v>1</v>
      </c>
      <c r="J2011" t="s">
        <v>19</v>
      </c>
      <c r="K2011" t="s">
        <v>11</v>
      </c>
    </row>
    <row r="2012" spans="1:11" x14ac:dyDescent="0.25">
      <c r="A2012" t="str">
        <f t="shared" si="132"/>
        <v>802</v>
      </c>
      <c r="B2012" t="str">
        <f>"6"</f>
        <v>6</v>
      </c>
      <c r="C2012" t="s">
        <v>2692</v>
      </c>
      <c r="D2012" t="str">
        <f t="shared" si="129"/>
        <v>2</v>
      </c>
      <c r="E2012">
        <v>2024</v>
      </c>
      <c r="F2012">
        <v>1915</v>
      </c>
      <c r="G2012" t="s">
        <v>49</v>
      </c>
      <c r="H2012" t="s">
        <v>11</v>
      </c>
      <c r="I2012">
        <v>1</v>
      </c>
      <c r="J2012" t="s">
        <v>19</v>
      </c>
      <c r="K2012" t="s">
        <v>11</v>
      </c>
    </row>
    <row r="2013" spans="1:11" x14ac:dyDescent="0.25">
      <c r="A2013" t="str">
        <f t="shared" si="132"/>
        <v>802</v>
      </c>
      <c r="B2013" t="str">
        <f>"7"</f>
        <v>7</v>
      </c>
      <c r="C2013" t="s">
        <v>2693</v>
      </c>
      <c r="D2013" t="str">
        <f t="shared" si="129"/>
        <v>2</v>
      </c>
      <c r="E2013">
        <v>1768</v>
      </c>
      <c r="F2013">
        <v>1919</v>
      </c>
      <c r="G2013" t="s">
        <v>49</v>
      </c>
      <c r="H2013" t="s">
        <v>11</v>
      </c>
      <c r="I2013">
        <v>1</v>
      </c>
      <c r="J2013" t="s">
        <v>19</v>
      </c>
      <c r="K2013" t="s">
        <v>11</v>
      </c>
    </row>
    <row r="2014" spans="1:11" x14ac:dyDescent="0.25">
      <c r="A2014" t="str">
        <f t="shared" si="132"/>
        <v>802</v>
      </c>
      <c r="B2014" t="str">
        <f>"8"</f>
        <v>8</v>
      </c>
      <c r="C2014" t="s">
        <v>2694</v>
      </c>
      <c r="D2014" t="str">
        <f t="shared" si="129"/>
        <v>2</v>
      </c>
      <c r="E2014">
        <v>2312</v>
      </c>
      <c r="F2014">
        <v>1931</v>
      </c>
      <c r="G2014" t="s">
        <v>49</v>
      </c>
      <c r="H2014" t="s">
        <v>11</v>
      </c>
      <c r="I2014">
        <v>1</v>
      </c>
      <c r="J2014" t="s">
        <v>19</v>
      </c>
      <c r="K2014" t="s">
        <v>11</v>
      </c>
    </row>
    <row r="2015" spans="1:11" x14ac:dyDescent="0.25">
      <c r="A2015" t="str">
        <f t="shared" si="132"/>
        <v>802</v>
      </c>
      <c r="B2015" t="str">
        <f>"9"</f>
        <v>9</v>
      </c>
      <c r="C2015" t="s">
        <v>2695</v>
      </c>
      <c r="D2015" t="str">
        <f t="shared" ref="D2015:D2078" si="133">"2"</f>
        <v>2</v>
      </c>
      <c r="E2015">
        <v>1243</v>
      </c>
      <c r="F2015">
        <v>1913</v>
      </c>
      <c r="G2015" t="s">
        <v>29</v>
      </c>
      <c r="H2015" t="s">
        <v>11</v>
      </c>
      <c r="I2015">
        <v>1</v>
      </c>
      <c r="J2015" t="s">
        <v>19</v>
      </c>
      <c r="K2015" t="s">
        <v>11</v>
      </c>
    </row>
    <row r="2016" spans="1:11" x14ac:dyDescent="0.25">
      <c r="A2016" t="str">
        <f t="shared" si="132"/>
        <v>802</v>
      </c>
      <c r="B2016" t="str">
        <f>"10"</f>
        <v>10</v>
      </c>
      <c r="C2016" t="s">
        <v>2696</v>
      </c>
      <c r="D2016" t="str">
        <f t="shared" si="133"/>
        <v>2</v>
      </c>
      <c r="E2016">
        <v>1478</v>
      </c>
      <c r="F2016">
        <v>1915</v>
      </c>
      <c r="G2016" t="s">
        <v>1936</v>
      </c>
      <c r="H2016" t="s">
        <v>11</v>
      </c>
      <c r="I2016">
        <v>1</v>
      </c>
      <c r="J2016" t="s">
        <v>19</v>
      </c>
      <c r="K2016" t="s">
        <v>11</v>
      </c>
    </row>
    <row r="2017" spans="1:11" x14ac:dyDescent="0.25">
      <c r="A2017" t="str">
        <f t="shared" si="132"/>
        <v>802</v>
      </c>
      <c r="B2017" t="str">
        <f>"11"</f>
        <v>11</v>
      </c>
      <c r="C2017" t="s">
        <v>2697</v>
      </c>
      <c r="D2017" t="str">
        <f t="shared" si="133"/>
        <v>2</v>
      </c>
      <c r="E2017">
        <v>3133</v>
      </c>
      <c r="F2017">
        <v>0</v>
      </c>
      <c r="G2017" t="s">
        <v>29</v>
      </c>
      <c r="H2017" t="s">
        <v>11</v>
      </c>
      <c r="I2017">
        <v>1</v>
      </c>
      <c r="J2017" t="s">
        <v>19</v>
      </c>
      <c r="K2017" t="s">
        <v>11</v>
      </c>
    </row>
    <row r="2018" spans="1:11" x14ac:dyDescent="0.25">
      <c r="A2018" t="str">
        <f t="shared" si="132"/>
        <v>802</v>
      </c>
      <c r="B2018" t="str">
        <f>"12"</f>
        <v>12</v>
      </c>
      <c r="C2018" t="s">
        <v>2698</v>
      </c>
      <c r="D2018" t="str">
        <f t="shared" si="133"/>
        <v>2</v>
      </c>
      <c r="E2018">
        <v>1693</v>
      </c>
      <c r="F2018">
        <v>1927</v>
      </c>
      <c r="G2018" t="s">
        <v>29</v>
      </c>
      <c r="H2018" t="s">
        <v>11</v>
      </c>
      <c r="I2018">
        <v>1</v>
      </c>
      <c r="J2018" t="s">
        <v>19</v>
      </c>
      <c r="K2018" t="s">
        <v>11</v>
      </c>
    </row>
    <row r="2019" spans="1:11" x14ac:dyDescent="0.25">
      <c r="A2019" t="str">
        <f t="shared" si="132"/>
        <v>802</v>
      </c>
      <c r="B2019" t="str">
        <f>"13"</f>
        <v>13</v>
      </c>
      <c r="C2019" t="s">
        <v>2699</v>
      </c>
      <c r="D2019" t="str">
        <f t="shared" si="133"/>
        <v>2</v>
      </c>
      <c r="E2019">
        <v>1520</v>
      </c>
      <c r="F2019">
        <v>1922</v>
      </c>
      <c r="G2019" t="s">
        <v>29</v>
      </c>
      <c r="H2019" t="s">
        <v>11</v>
      </c>
      <c r="I2019">
        <v>1</v>
      </c>
      <c r="J2019" t="s">
        <v>19</v>
      </c>
      <c r="K2019" t="s">
        <v>11</v>
      </c>
    </row>
    <row r="2020" spans="1:11" x14ac:dyDescent="0.25">
      <c r="A2020" t="str">
        <f t="shared" si="132"/>
        <v>802</v>
      </c>
      <c r="B2020" t="str">
        <f>"14"</f>
        <v>14</v>
      </c>
      <c r="C2020" t="s">
        <v>2700</v>
      </c>
      <c r="D2020" t="str">
        <f t="shared" si="133"/>
        <v>2</v>
      </c>
      <c r="E2020">
        <v>2089</v>
      </c>
      <c r="F2020">
        <v>1918</v>
      </c>
      <c r="G2020" t="s">
        <v>25</v>
      </c>
      <c r="H2020" t="s">
        <v>11</v>
      </c>
      <c r="I2020">
        <v>1</v>
      </c>
      <c r="J2020" t="s">
        <v>19</v>
      </c>
      <c r="K2020" t="s">
        <v>11</v>
      </c>
    </row>
    <row r="2021" spans="1:11" x14ac:dyDescent="0.25">
      <c r="A2021" t="str">
        <f t="shared" si="132"/>
        <v>802</v>
      </c>
      <c r="B2021" t="str">
        <f>"15"</f>
        <v>15</v>
      </c>
      <c r="C2021" t="s">
        <v>2701</v>
      </c>
      <c r="D2021" t="str">
        <f t="shared" si="133"/>
        <v>2</v>
      </c>
      <c r="E2021">
        <v>1364</v>
      </c>
      <c r="F2021">
        <v>1920</v>
      </c>
      <c r="G2021" t="s">
        <v>29</v>
      </c>
      <c r="H2021" t="s">
        <v>11</v>
      </c>
      <c r="I2021">
        <v>1</v>
      </c>
      <c r="J2021" t="s">
        <v>19</v>
      </c>
      <c r="K2021" t="s">
        <v>11</v>
      </c>
    </row>
    <row r="2022" spans="1:11" x14ac:dyDescent="0.25">
      <c r="A2022" t="str">
        <f t="shared" si="132"/>
        <v>802</v>
      </c>
      <c r="B2022" t="str">
        <f>"16"</f>
        <v>16</v>
      </c>
      <c r="C2022" t="s">
        <v>2702</v>
      </c>
      <c r="D2022" t="str">
        <f t="shared" si="133"/>
        <v>2</v>
      </c>
      <c r="E2022">
        <v>1451</v>
      </c>
      <c r="F2022">
        <v>1926</v>
      </c>
      <c r="G2022" t="s">
        <v>25</v>
      </c>
      <c r="H2022" t="s">
        <v>11</v>
      </c>
      <c r="I2022">
        <v>1</v>
      </c>
      <c r="J2022" t="s">
        <v>19</v>
      </c>
      <c r="K2022" t="s">
        <v>11</v>
      </c>
    </row>
    <row r="2023" spans="1:11" x14ac:dyDescent="0.25">
      <c r="A2023" t="str">
        <f t="shared" si="132"/>
        <v>802</v>
      </c>
      <c r="B2023" t="str">
        <f>"17"</f>
        <v>17</v>
      </c>
      <c r="C2023" t="s">
        <v>2703</v>
      </c>
      <c r="D2023" t="str">
        <f t="shared" si="133"/>
        <v>2</v>
      </c>
      <c r="E2023">
        <v>1391</v>
      </c>
      <c r="F2023">
        <v>1935</v>
      </c>
      <c r="G2023" t="s">
        <v>29</v>
      </c>
      <c r="H2023" t="s">
        <v>11</v>
      </c>
      <c r="I2023">
        <v>1</v>
      </c>
      <c r="J2023" t="s">
        <v>19</v>
      </c>
      <c r="K2023" t="s">
        <v>11</v>
      </c>
    </row>
    <row r="2024" spans="1:11" x14ac:dyDescent="0.25">
      <c r="A2024" t="str">
        <f t="shared" si="132"/>
        <v>802</v>
      </c>
      <c r="B2024" t="str">
        <f>"18"</f>
        <v>18</v>
      </c>
      <c r="C2024" t="s">
        <v>2704</v>
      </c>
      <c r="D2024" t="str">
        <f t="shared" si="133"/>
        <v>2</v>
      </c>
      <c r="E2024">
        <v>1407</v>
      </c>
      <c r="F2024">
        <v>1920</v>
      </c>
      <c r="G2024" t="s">
        <v>49</v>
      </c>
      <c r="H2024" t="s">
        <v>11</v>
      </c>
      <c r="I2024">
        <v>1</v>
      </c>
      <c r="J2024" t="s">
        <v>19</v>
      </c>
      <c r="K2024" t="s">
        <v>11</v>
      </c>
    </row>
    <row r="2025" spans="1:11" x14ac:dyDescent="0.25">
      <c r="A2025" t="str">
        <f t="shared" si="132"/>
        <v>802</v>
      </c>
      <c r="B2025" t="str">
        <f>"19"</f>
        <v>19</v>
      </c>
      <c r="C2025" t="s">
        <v>2705</v>
      </c>
      <c r="D2025" t="str">
        <f t="shared" si="133"/>
        <v>2</v>
      </c>
      <c r="E2025">
        <v>1358</v>
      </c>
      <c r="F2025">
        <v>1900</v>
      </c>
      <c r="G2025" t="s">
        <v>49</v>
      </c>
      <c r="H2025" t="s">
        <v>11</v>
      </c>
      <c r="I2025">
        <v>1</v>
      </c>
      <c r="J2025" t="s">
        <v>19</v>
      </c>
      <c r="K2025" t="s">
        <v>11</v>
      </c>
    </row>
    <row r="2026" spans="1:11" x14ac:dyDescent="0.25">
      <c r="A2026" t="str">
        <f t="shared" si="132"/>
        <v>802</v>
      </c>
      <c r="B2026" t="str">
        <f>"20"</f>
        <v>20</v>
      </c>
      <c r="C2026" t="s">
        <v>2706</v>
      </c>
      <c r="D2026" t="str">
        <f t="shared" si="133"/>
        <v>2</v>
      </c>
      <c r="E2026">
        <v>1490</v>
      </c>
      <c r="F2026">
        <v>1915</v>
      </c>
      <c r="G2026" t="s">
        <v>49</v>
      </c>
      <c r="H2026" t="s">
        <v>11</v>
      </c>
      <c r="I2026">
        <v>1</v>
      </c>
      <c r="J2026" t="s">
        <v>19</v>
      </c>
      <c r="K2026" t="s">
        <v>11</v>
      </c>
    </row>
    <row r="2027" spans="1:11" x14ac:dyDescent="0.25">
      <c r="A2027" t="str">
        <f t="shared" si="132"/>
        <v>802</v>
      </c>
      <c r="B2027" t="str">
        <f>"21"</f>
        <v>21</v>
      </c>
      <c r="C2027" t="s">
        <v>2707</v>
      </c>
      <c r="D2027" t="str">
        <f t="shared" si="133"/>
        <v>2</v>
      </c>
      <c r="E2027">
        <v>1682</v>
      </c>
      <c r="F2027">
        <v>1923</v>
      </c>
      <c r="G2027" t="s">
        <v>29</v>
      </c>
      <c r="H2027" t="s">
        <v>11</v>
      </c>
      <c r="I2027">
        <v>1</v>
      </c>
      <c r="J2027" t="s">
        <v>19</v>
      </c>
      <c r="K2027" t="s">
        <v>11</v>
      </c>
    </row>
    <row r="2028" spans="1:11" x14ac:dyDescent="0.25">
      <c r="A2028" t="str">
        <f t="shared" si="132"/>
        <v>802</v>
      </c>
      <c r="B2028" t="str">
        <f>"22"</f>
        <v>22</v>
      </c>
      <c r="C2028" t="s">
        <v>2708</v>
      </c>
      <c r="D2028" t="str">
        <f t="shared" si="133"/>
        <v>2</v>
      </c>
      <c r="E2028">
        <v>1480</v>
      </c>
      <c r="F2028">
        <v>1927</v>
      </c>
      <c r="G2028" t="s">
        <v>29</v>
      </c>
      <c r="H2028" t="s">
        <v>11</v>
      </c>
      <c r="I2028">
        <v>1</v>
      </c>
      <c r="J2028" t="s">
        <v>19</v>
      </c>
      <c r="K2028" t="s">
        <v>11</v>
      </c>
    </row>
    <row r="2029" spans="1:11" x14ac:dyDescent="0.25">
      <c r="A2029" t="str">
        <f t="shared" si="132"/>
        <v>802</v>
      </c>
      <c r="B2029" t="str">
        <f>"23"</f>
        <v>23</v>
      </c>
      <c r="C2029" t="s">
        <v>2709</v>
      </c>
      <c r="D2029" t="str">
        <f t="shared" si="133"/>
        <v>2</v>
      </c>
      <c r="E2029">
        <v>1174</v>
      </c>
      <c r="F2029">
        <v>1925</v>
      </c>
      <c r="G2029" t="s">
        <v>29</v>
      </c>
      <c r="H2029" t="s">
        <v>11</v>
      </c>
      <c r="I2029">
        <v>1</v>
      </c>
      <c r="J2029" t="s">
        <v>19</v>
      </c>
      <c r="K2029" t="s">
        <v>11</v>
      </c>
    </row>
    <row r="2030" spans="1:11" x14ac:dyDescent="0.25">
      <c r="A2030" t="str">
        <f t="shared" si="132"/>
        <v>802</v>
      </c>
      <c r="B2030" t="str">
        <f>"24"</f>
        <v>24</v>
      </c>
      <c r="C2030" t="s">
        <v>2710</v>
      </c>
      <c r="D2030" t="str">
        <f t="shared" si="133"/>
        <v>2</v>
      </c>
      <c r="E2030">
        <v>1326</v>
      </c>
      <c r="F2030">
        <v>1926</v>
      </c>
      <c r="G2030" t="s">
        <v>49</v>
      </c>
      <c r="H2030" t="s">
        <v>11</v>
      </c>
      <c r="I2030">
        <v>1</v>
      </c>
      <c r="J2030" t="s">
        <v>19</v>
      </c>
      <c r="K2030" t="s">
        <v>11</v>
      </c>
    </row>
    <row r="2031" spans="1:11" x14ac:dyDescent="0.25">
      <c r="A2031" t="str">
        <f t="shared" si="132"/>
        <v>802</v>
      </c>
      <c r="B2031" t="str">
        <f>"25"</f>
        <v>25</v>
      </c>
      <c r="C2031" t="s">
        <v>2711</v>
      </c>
      <c r="D2031" t="str">
        <f t="shared" si="133"/>
        <v>2</v>
      </c>
      <c r="E2031">
        <v>1106</v>
      </c>
      <c r="F2031">
        <v>1880</v>
      </c>
      <c r="G2031" t="s">
        <v>25</v>
      </c>
      <c r="H2031" t="s">
        <v>11</v>
      </c>
      <c r="I2031">
        <v>1</v>
      </c>
      <c r="J2031" t="s">
        <v>19</v>
      </c>
      <c r="K2031" t="s">
        <v>11</v>
      </c>
    </row>
    <row r="2032" spans="1:11" x14ac:dyDescent="0.25">
      <c r="A2032" t="str">
        <f t="shared" si="132"/>
        <v>802</v>
      </c>
      <c r="B2032" t="str">
        <f>"27"</f>
        <v>27</v>
      </c>
      <c r="C2032" t="s">
        <v>2712</v>
      </c>
      <c r="D2032" t="str">
        <f t="shared" si="133"/>
        <v>2</v>
      </c>
      <c r="E2032">
        <v>1080</v>
      </c>
      <c r="F2032">
        <v>1920</v>
      </c>
      <c r="G2032" t="s">
        <v>29</v>
      </c>
      <c r="H2032" t="s">
        <v>11</v>
      </c>
      <c r="I2032">
        <v>1</v>
      </c>
      <c r="J2032" t="s">
        <v>19</v>
      </c>
      <c r="K2032" t="s">
        <v>11</v>
      </c>
    </row>
    <row r="2033" spans="1:11" x14ac:dyDescent="0.25">
      <c r="A2033" t="str">
        <f t="shared" si="132"/>
        <v>802</v>
      </c>
      <c r="B2033" t="str">
        <f>"28"</f>
        <v>28</v>
      </c>
      <c r="C2033" t="s">
        <v>2713</v>
      </c>
      <c r="D2033" t="str">
        <f t="shared" si="133"/>
        <v>2</v>
      </c>
      <c r="E2033">
        <v>1304</v>
      </c>
      <c r="F2033">
        <v>1915</v>
      </c>
      <c r="G2033" t="s">
        <v>29</v>
      </c>
      <c r="H2033" t="s">
        <v>11</v>
      </c>
      <c r="I2033">
        <v>1</v>
      </c>
      <c r="J2033" t="s">
        <v>19</v>
      </c>
      <c r="K2033" t="s">
        <v>11</v>
      </c>
    </row>
    <row r="2034" spans="1:11" x14ac:dyDescent="0.25">
      <c r="A2034" t="str">
        <f t="shared" si="132"/>
        <v>802</v>
      </c>
      <c r="B2034" t="str">
        <f>"29"</f>
        <v>29</v>
      </c>
      <c r="C2034" t="s">
        <v>2714</v>
      </c>
      <c r="D2034" t="str">
        <f t="shared" si="133"/>
        <v>2</v>
      </c>
      <c r="E2034">
        <v>2037</v>
      </c>
      <c r="F2034">
        <v>1922</v>
      </c>
      <c r="G2034" t="s">
        <v>25</v>
      </c>
      <c r="H2034" t="s">
        <v>11</v>
      </c>
      <c r="I2034">
        <v>1</v>
      </c>
      <c r="J2034" t="s">
        <v>19</v>
      </c>
      <c r="K2034" t="s">
        <v>11</v>
      </c>
    </row>
    <row r="2035" spans="1:11" x14ac:dyDescent="0.25">
      <c r="A2035" t="str">
        <f t="shared" si="132"/>
        <v>802</v>
      </c>
      <c r="B2035" t="str">
        <f>"30"</f>
        <v>30</v>
      </c>
      <c r="C2035" t="s">
        <v>2715</v>
      </c>
      <c r="D2035" t="str">
        <f t="shared" si="133"/>
        <v>2</v>
      </c>
      <c r="E2035">
        <v>1438</v>
      </c>
      <c r="F2035">
        <v>1922</v>
      </c>
      <c r="G2035" t="s">
        <v>49</v>
      </c>
      <c r="H2035" t="s">
        <v>11</v>
      </c>
      <c r="I2035">
        <v>1</v>
      </c>
      <c r="J2035" t="s">
        <v>19</v>
      </c>
      <c r="K2035" t="s">
        <v>11</v>
      </c>
    </row>
    <row r="2036" spans="1:11" x14ac:dyDescent="0.25">
      <c r="A2036" t="str">
        <f t="shared" si="132"/>
        <v>802</v>
      </c>
      <c r="B2036" t="str">
        <f>"31"</f>
        <v>31</v>
      </c>
      <c r="C2036" t="s">
        <v>2716</v>
      </c>
      <c r="D2036" t="str">
        <f t="shared" si="133"/>
        <v>2</v>
      </c>
      <c r="E2036">
        <v>1535</v>
      </c>
      <c r="F2036">
        <v>1947</v>
      </c>
      <c r="G2036" t="s">
        <v>21</v>
      </c>
      <c r="H2036" t="s">
        <v>11</v>
      </c>
      <c r="I2036">
        <v>1</v>
      </c>
      <c r="J2036" t="s">
        <v>19</v>
      </c>
      <c r="K2036" t="s">
        <v>11</v>
      </c>
    </row>
    <row r="2037" spans="1:11" x14ac:dyDescent="0.25">
      <c r="A2037" t="str">
        <f t="shared" si="132"/>
        <v>802</v>
      </c>
      <c r="B2037" t="str">
        <f>"32"</f>
        <v>32</v>
      </c>
      <c r="C2037" t="s">
        <v>2717</v>
      </c>
      <c r="D2037" t="str">
        <f t="shared" si="133"/>
        <v>2</v>
      </c>
      <c r="E2037">
        <v>1458</v>
      </c>
      <c r="F2037">
        <v>1920</v>
      </c>
      <c r="G2037" t="s">
        <v>25</v>
      </c>
      <c r="H2037" t="s">
        <v>11</v>
      </c>
      <c r="I2037">
        <v>1</v>
      </c>
      <c r="J2037" t="s">
        <v>19</v>
      </c>
      <c r="K2037" t="s">
        <v>11</v>
      </c>
    </row>
    <row r="2038" spans="1:11" x14ac:dyDescent="0.25">
      <c r="A2038" t="str">
        <f t="shared" si="132"/>
        <v>802</v>
      </c>
      <c r="B2038" t="str">
        <f>"33"</f>
        <v>33</v>
      </c>
      <c r="C2038" t="s">
        <v>2718</v>
      </c>
      <c r="D2038" t="str">
        <f t="shared" si="133"/>
        <v>2</v>
      </c>
      <c r="E2038">
        <v>2448</v>
      </c>
      <c r="F2038">
        <v>1922</v>
      </c>
      <c r="G2038" t="s">
        <v>49</v>
      </c>
      <c r="H2038" t="s">
        <v>11</v>
      </c>
      <c r="I2038">
        <v>1</v>
      </c>
      <c r="J2038" t="s">
        <v>19</v>
      </c>
      <c r="K2038" t="s">
        <v>11</v>
      </c>
    </row>
    <row r="2039" spans="1:11" x14ac:dyDescent="0.25">
      <c r="A2039" t="str">
        <f t="shared" si="132"/>
        <v>802</v>
      </c>
      <c r="B2039" t="str">
        <f>"34"</f>
        <v>34</v>
      </c>
      <c r="C2039" t="s">
        <v>2719</v>
      </c>
      <c r="D2039" t="str">
        <f t="shared" si="133"/>
        <v>2</v>
      </c>
      <c r="E2039">
        <v>2136</v>
      </c>
      <c r="F2039">
        <v>1922</v>
      </c>
      <c r="G2039" t="s">
        <v>49</v>
      </c>
      <c r="H2039" t="s">
        <v>11</v>
      </c>
      <c r="I2039">
        <v>1</v>
      </c>
      <c r="J2039" t="s">
        <v>19</v>
      </c>
      <c r="K2039" t="s">
        <v>11</v>
      </c>
    </row>
    <row r="2040" spans="1:11" x14ac:dyDescent="0.25">
      <c r="A2040" t="str">
        <f t="shared" si="132"/>
        <v>802</v>
      </c>
      <c r="B2040" t="str">
        <f>"35"</f>
        <v>35</v>
      </c>
      <c r="C2040" t="s">
        <v>2720</v>
      </c>
      <c r="D2040" t="str">
        <f t="shared" si="133"/>
        <v>2</v>
      </c>
      <c r="E2040">
        <v>2112</v>
      </c>
      <c r="F2040">
        <v>1927</v>
      </c>
      <c r="G2040" t="s">
        <v>49</v>
      </c>
      <c r="H2040" t="s">
        <v>11</v>
      </c>
      <c r="I2040">
        <v>1</v>
      </c>
      <c r="J2040" t="s">
        <v>19</v>
      </c>
      <c r="K2040" t="s">
        <v>11</v>
      </c>
    </row>
    <row r="2041" spans="1:11" x14ac:dyDescent="0.25">
      <c r="A2041" t="str">
        <f t="shared" si="132"/>
        <v>802</v>
      </c>
      <c r="B2041" t="str">
        <f>"36"</f>
        <v>36</v>
      </c>
      <c r="C2041" t="s">
        <v>2721</v>
      </c>
      <c r="D2041" t="str">
        <f t="shared" si="133"/>
        <v>2</v>
      </c>
      <c r="E2041">
        <v>1312</v>
      </c>
      <c r="F2041">
        <v>1925</v>
      </c>
      <c r="G2041" t="s">
        <v>29</v>
      </c>
      <c r="H2041" t="s">
        <v>11</v>
      </c>
      <c r="I2041">
        <v>1</v>
      </c>
      <c r="J2041" t="s">
        <v>19</v>
      </c>
      <c r="K2041" t="s">
        <v>11</v>
      </c>
    </row>
    <row r="2042" spans="1:11" x14ac:dyDescent="0.25">
      <c r="A2042" t="str">
        <f t="shared" si="132"/>
        <v>802</v>
      </c>
      <c r="B2042" t="str">
        <f>"37"</f>
        <v>37</v>
      </c>
      <c r="C2042" t="s">
        <v>2722</v>
      </c>
      <c r="D2042" t="str">
        <f t="shared" si="133"/>
        <v>2</v>
      </c>
      <c r="E2042">
        <v>1311</v>
      </c>
      <c r="F2042">
        <v>1923</v>
      </c>
      <c r="G2042" t="s">
        <v>29</v>
      </c>
      <c r="H2042" t="s">
        <v>11</v>
      </c>
      <c r="I2042">
        <v>1</v>
      </c>
      <c r="J2042" t="s">
        <v>19</v>
      </c>
      <c r="K2042" t="s">
        <v>11</v>
      </c>
    </row>
    <row r="2043" spans="1:11" x14ac:dyDescent="0.25">
      <c r="A2043" t="str">
        <f t="shared" si="132"/>
        <v>802</v>
      </c>
      <c r="B2043" t="str">
        <f>"38"</f>
        <v>38</v>
      </c>
      <c r="C2043" t="s">
        <v>2723</v>
      </c>
      <c r="D2043" t="str">
        <f t="shared" si="133"/>
        <v>2</v>
      </c>
      <c r="E2043">
        <v>2116</v>
      </c>
      <c r="F2043">
        <v>1923</v>
      </c>
      <c r="G2043" t="s">
        <v>29</v>
      </c>
      <c r="H2043" t="s">
        <v>11</v>
      </c>
      <c r="I2043">
        <v>1</v>
      </c>
      <c r="J2043" t="s">
        <v>19</v>
      </c>
      <c r="K2043" t="s">
        <v>11</v>
      </c>
    </row>
    <row r="2044" spans="1:11" x14ac:dyDescent="0.25">
      <c r="A2044" t="str">
        <f t="shared" si="132"/>
        <v>802</v>
      </c>
      <c r="B2044" t="str">
        <f>"39"</f>
        <v>39</v>
      </c>
      <c r="C2044" t="s">
        <v>2724</v>
      </c>
      <c r="D2044" t="str">
        <f t="shared" si="133"/>
        <v>2</v>
      </c>
      <c r="E2044">
        <v>1912</v>
      </c>
      <c r="F2044">
        <v>1925</v>
      </c>
      <c r="G2044" t="s">
        <v>25</v>
      </c>
      <c r="H2044" t="s">
        <v>11</v>
      </c>
      <c r="I2044">
        <v>1</v>
      </c>
      <c r="J2044" t="s">
        <v>19</v>
      </c>
      <c r="K2044" t="s">
        <v>11</v>
      </c>
    </row>
    <row r="2045" spans="1:11" x14ac:dyDescent="0.25">
      <c r="A2045" t="str">
        <f t="shared" si="132"/>
        <v>802</v>
      </c>
      <c r="B2045" t="str">
        <f>"40"</f>
        <v>40</v>
      </c>
      <c r="C2045" t="s">
        <v>2725</v>
      </c>
      <c r="D2045" t="str">
        <f t="shared" si="133"/>
        <v>2</v>
      </c>
      <c r="E2045">
        <v>2607</v>
      </c>
      <c r="F2045">
        <v>1928</v>
      </c>
      <c r="G2045" t="s">
        <v>29</v>
      </c>
      <c r="H2045" t="s">
        <v>11</v>
      </c>
      <c r="I2045">
        <v>1</v>
      </c>
      <c r="J2045" t="s">
        <v>19</v>
      </c>
      <c r="K2045" t="s">
        <v>11</v>
      </c>
    </row>
    <row r="2046" spans="1:11" x14ac:dyDescent="0.25">
      <c r="A2046" t="str">
        <f t="shared" si="132"/>
        <v>802</v>
      </c>
      <c r="B2046" t="str">
        <f>"41"</f>
        <v>41</v>
      </c>
      <c r="C2046" t="s">
        <v>2726</v>
      </c>
      <c r="D2046" t="str">
        <f t="shared" si="133"/>
        <v>2</v>
      </c>
      <c r="E2046">
        <v>2128</v>
      </c>
      <c r="F2046">
        <v>1910</v>
      </c>
      <c r="G2046" t="s">
        <v>123</v>
      </c>
      <c r="H2046" t="s">
        <v>11</v>
      </c>
      <c r="I2046">
        <v>1</v>
      </c>
      <c r="J2046" t="s">
        <v>19</v>
      </c>
      <c r="K2046" t="s">
        <v>11</v>
      </c>
    </row>
    <row r="2047" spans="1:11" x14ac:dyDescent="0.25">
      <c r="A2047" t="str">
        <f t="shared" si="132"/>
        <v>802</v>
      </c>
      <c r="B2047" t="str">
        <f>"42"</f>
        <v>42</v>
      </c>
      <c r="C2047" t="s">
        <v>2727</v>
      </c>
      <c r="D2047" t="str">
        <f t="shared" si="133"/>
        <v>2</v>
      </c>
      <c r="E2047">
        <v>1776</v>
      </c>
      <c r="F2047">
        <v>1935</v>
      </c>
      <c r="G2047" t="s">
        <v>29</v>
      </c>
      <c r="H2047" t="s">
        <v>11</v>
      </c>
      <c r="I2047">
        <v>1</v>
      </c>
      <c r="J2047" t="s">
        <v>19</v>
      </c>
      <c r="K2047" t="s">
        <v>11</v>
      </c>
    </row>
    <row r="2048" spans="1:11" x14ac:dyDescent="0.25">
      <c r="A2048" t="str">
        <f t="shared" si="132"/>
        <v>802</v>
      </c>
      <c r="B2048" t="str">
        <f>"43"</f>
        <v>43</v>
      </c>
      <c r="C2048" t="s">
        <v>2728</v>
      </c>
      <c r="D2048" t="str">
        <f t="shared" si="133"/>
        <v>2</v>
      </c>
      <c r="E2048">
        <v>1892</v>
      </c>
      <c r="F2048">
        <v>1915</v>
      </c>
      <c r="G2048" t="s">
        <v>29</v>
      </c>
      <c r="H2048" t="s">
        <v>11</v>
      </c>
      <c r="I2048">
        <v>2</v>
      </c>
      <c r="J2048" t="s">
        <v>19</v>
      </c>
      <c r="K2048" t="s">
        <v>11</v>
      </c>
    </row>
    <row r="2049" spans="1:11" x14ac:dyDescent="0.25">
      <c r="A2049" t="str">
        <f t="shared" si="132"/>
        <v>802</v>
      </c>
      <c r="B2049" t="str">
        <f>"44"</f>
        <v>44</v>
      </c>
      <c r="C2049" t="s">
        <v>2729</v>
      </c>
      <c r="D2049" t="str">
        <f t="shared" si="133"/>
        <v>2</v>
      </c>
      <c r="E2049">
        <v>1794</v>
      </c>
      <c r="F2049">
        <v>1920</v>
      </c>
      <c r="G2049" t="s">
        <v>49</v>
      </c>
      <c r="H2049" t="s">
        <v>11</v>
      </c>
      <c r="I2049">
        <v>1</v>
      </c>
      <c r="J2049" t="s">
        <v>19</v>
      </c>
      <c r="K2049" t="s">
        <v>11</v>
      </c>
    </row>
    <row r="2050" spans="1:11" x14ac:dyDescent="0.25">
      <c r="A2050" t="str">
        <f t="shared" ref="A2050:A2069" si="134">"803"</f>
        <v>803</v>
      </c>
      <c r="B2050" t="str">
        <f>"1"</f>
        <v>1</v>
      </c>
      <c r="C2050" t="s">
        <v>2730</v>
      </c>
      <c r="D2050" t="str">
        <f t="shared" si="133"/>
        <v>2</v>
      </c>
      <c r="E2050">
        <v>1468</v>
      </c>
      <c r="F2050">
        <v>1925</v>
      </c>
      <c r="G2050" t="s">
        <v>49</v>
      </c>
      <c r="H2050" t="s">
        <v>11</v>
      </c>
      <c r="I2050">
        <v>1</v>
      </c>
      <c r="J2050" t="s">
        <v>19</v>
      </c>
      <c r="K2050" t="s">
        <v>11</v>
      </c>
    </row>
    <row r="2051" spans="1:11" x14ac:dyDescent="0.25">
      <c r="A2051" t="str">
        <f t="shared" si="134"/>
        <v>803</v>
      </c>
      <c r="B2051" t="str">
        <f>"2"</f>
        <v>2</v>
      </c>
      <c r="C2051" t="s">
        <v>2731</v>
      </c>
      <c r="D2051" t="str">
        <f t="shared" si="133"/>
        <v>2</v>
      </c>
      <c r="E2051">
        <v>1416</v>
      </c>
      <c r="F2051">
        <v>1925</v>
      </c>
      <c r="G2051" t="s">
        <v>29</v>
      </c>
      <c r="H2051" t="s">
        <v>11</v>
      </c>
      <c r="I2051">
        <v>1</v>
      </c>
      <c r="J2051" t="s">
        <v>19</v>
      </c>
      <c r="K2051" t="s">
        <v>11</v>
      </c>
    </row>
    <row r="2052" spans="1:11" x14ac:dyDescent="0.25">
      <c r="A2052" t="str">
        <f t="shared" si="134"/>
        <v>803</v>
      </c>
      <c r="B2052" t="str">
        <f>"3"</f>
        <v>3</v>
      </c>
      <c r="C2052" t="s">
        <v>2732</v>
      </c>
      <c r="D2052" t="str">
        <f t="shared" si="133"/>
        <v>2</v>
      </c>
      <c r="E2052">
        <v>1215</v>
      </c>
      <c r="F2052">
        <v>1925</v>
      </c>
      <c r="G2052" t="s">
        <v>49</v>
      </c>
      <c r="H2052" t="s">
        <v>11</v>
      </c>
      <c r="I2052">
        <v>1</v>
      </c>
      <c r="J2052" t="s">
        <v>19</v>
      </c>
      <c r="K2052" t="s">
        <v>11</v>
      </c>
    </row>
    <row r="2053" spans="1:11" x14ac:dyDescent="0.25">
      <c r="A2053" t="str">
        <f t="shared" si="134"/>
        <v>803</v>
      </c>
      <c r="B2053" t="str">
        <f>"4"</f>
        <v>4</v>
      </c>
      <c r="C2053" t="s">
        <v>2733</v>
      </c>
      <c r="D2053" t="str">
        <f t="shared" si="133"/>
        <v>2</v>
      </c>
      <c r="E2053">
        <v>1746</v>
      </c>
      <c r="F2053">
        <v>1920</v>
      </c>
      <c r="G2053" t="s">
        <v>207</v>
      </c>
      <c r="H2053" t="s">
        <v>11</v>
      </c>
      <c r="I2053">
        <v>2</v>
      </c>
      <c r="J2053" t="s">
        <v>19</v>
      </c>
      <c r="K2053" t="s">
        <v>11</v>
      </c>
    </row>
    <row r="2054" spans="1:11" x14ac:dyDescent="0.25">
      <c r="A2054" t="str">
        <f t="shared" si="134"/>
        <v>803</v>
      </c>
      <c r="B2054" t="str">
        <f>"5"</f>
        <v>5</v>
      </c>
      <c r="C2054" t="s">
        <v>2734</v>
      </c>
      <c r="D2054" t="str">
        <f t="shared" si="133"/>
        <v>2</v>
      </c>
      <c r="E2054">
        <v>1602</v>
      </c>
      <c r="F2054">
        <v>1926</v>
      </c>
      <c r="G2054" t="s">
        <v>29</v>
      </c>
      <c r="H2054" t="s">
        <v>11</v>
      </c>
      <c r="I2054">
        <v>1</v>
      </c>
      <c r="J2054" t="s">
        <v>19</v>
      </c>
      <c r="K2054" t="s">
        <v>11</v>
      </c>
    </row>
    <row r="2055" spans="1:11" x14ac:dyDescent="0.25">
      <c r="A2055" t="str">
        <f t="shared" si="134"/>
        <v>803</v>
      </c>
      <c r="B2055" t="str">
        <f>"6"</f>
        <v>6</v>
      </c>
      <c r="C2055" t="s">
        <v>2735</v>
      </c>
      <c r="D2055" t="str">
        <f t="shared" si="133"/>
        <v>2</v>
      </c>
      <c r="E2055">
        <v>1184</v>
      </c>
      <c r="F2055">
        <v>1925</v>
      </c>
      <c r="G2055" t="s">
        <v>29</v>
      </c>
      <c r="H2055" t="s">
        <v>11</v>
      </c>
      <c r="I2055">
        <v>1</v>
      </c>
      <c r="J2055" t="s">
        <v>19</v>
      </c>
      <c r="K2055" t="s">
        <v>11</v>
      </c>
    </row>
    <row r="2056" spans="1:11" x14ac:dyDescent="0.25">
      <c r="A2056" t="str">
        <f t="shared" si="134"/>
        <v>803</v>
      </c>
      <c r="B2056" t="str">
        <f>"7"</f>
        <v>7</v>
      </c>
      <c r="C2056" t="s">
        <v>2736</v>
      </c>
      <c r="D2056" t="str">
        <f t="shared" si="133"/>
        <v>2</v>
      </c>
      <c r="E2056">
        <v>1676</v>
      </c>
      <c r="F2056">
        <v>1940</v>
      </c>
      <c r="G2056" t="s">
        <v>29</v>
      </c>
      <c r="H2056" t="s">
        <v>11</v>
      </c>
      <c r="I2056">
        <v>1</v>
      </c>
      <c r="J2056" t="s">
        <v>19</v>
      </c>
      <c r="K2056" t="s">
        <v>11</v>
      </c>
    </row>
    <row r="2057" spans="1:11" x14ac:dyDescent="0.25">
      <c r="A2057" t="str">
        <f t="shared" si="134"/>
        <v>803</v>
      </c>
      <c r="B2057" t="str">
        <f>"8"</f>
        <v>8</v>
      </c>
      <c r="C2057" t="s">
        <v>2737</v>
      </c>
      <c r="D2057" t="str">
        <f t="shared" si="133"/>
        <v>2</v>
      </c>
      <c r="E2057">
        <v>1260</v>
      </c>
      <c r="F2057">
        <v>1954</v>
      </c>
      <c r="G2057" t="s">
        <v>27</v>
      </c>
      <c r="H2057" t="s">
        <v>11</v>
      </c>
      <c r="I2057">
        <v>1</v>
      </c>
      <c r="J2057" t="s">
        <v>19</v>
      </c>
      <c r="K2057" t="s">
        <v>11</v>
      </c>
    </row>
    <row r="2058" spans="1:11" x14ac:dyDescent="0.25">
      <c r="A2058" t="str">
        <f t="shared" si="134"/>
        <v>803</v>
      </c>
      <c r="B2058" t="str">
        <f>"9"</f>
        <v>9</v>
      </c>
      <c r="C2058" t="s">
        <v>2738</v>
      </c>
      <c r="D2058" t="str">
        <f t="shared" si="133"/>
        <v>2</v>
      </c>
      <c r="E2058">
        <v>1864</v>
      </c>
      <c r="F2058">
        <v>1954</v>
      </c>
      <c r="G2058" t="s">
        <v>27</v>
      </c>
      <c r="H2058" t="s">
        <v>11</v>
      </c>
      <c r="I2058">
        <v>1</v>
      </c>
      <c r="J2058" t="s">
        <v>19</v>
      </c>
      <c r="K2058" t="s">
        <v>11</v>
      </c>
    </row>
    <row r="2059" spans="1:11" x14ac:dyDescent="0.25">
      <c r="A2059" t="str">
        <f t="shared" si="134"/>
        <v>803</v>
      </c>
      <c r="B2059" t="str">
        <f>"10"</f>
        <v>10</v>
      </c>
      <c r="C2059" t="s">
        <v>2739</v>
      </c>
      <c r="D2059" t="str">
        <f t="shared" si="133"/>
        <v>2</v>
      </c>
      <c r="E2059">
        <v>1785</v>
      </c>
      <c r="F2059">
        <v>1931</v>
      </c>
      <c r="G2059" t="s">
        <v>49</v>
      </c>
      <c r="H2059" t="s">
        <v>11</v>
      </c>
      <c r="I2059">
        <v>1</v>
      </c>
      <c r="J2059" t="s">
        <v>19</v>
      </c>
      <c r="K2059" t="s">
        <v>11</v>
      </c>
    </row>
    <row r="2060" spans="1:11" x14ac:dyDescent="0.25">
      <c r="A2060" t="str">
        <f t="shared" si="134"/>
        <v>803</v>
      </c>
      <c r="B2060" t="str">
        <f>"11"</f>
        <v>11</v>
      </c>
      <c r="C2060" t="s">
        <v>2740</v>
      </c>
      <c r="D2060" t="str">
        <f t="shared" si="133"/>
        <v>2</v>
      </c>
      <c r="E2060">
        <v>1536</v>
      </c>
      <c r="F2060">
        <v>1927</v>
      </c>
      <c r="G2060" t="s">
        <v>25</v>
      </c>
      <c r="H2060">
        <v>12</v>
      </c>
      <c r="I2060">
        <v>1</v>
      </c>
      <c r="J2060" t="s">
        <v>19</v>
      </c>
      <c r="K2060" t="s">
        <v>11</v>
      </c>
    </row>
    <row r="2061" spans="1:11" x14ac:dyDescent="0.25">
      <c r="A2061" t="str">
        <f t="shared" si="134"/>
        <v>803</v>
      </c>
      <c r="B2061" t="str">
        <f>"13"</f>
        <v>13</v>
      </c>
      <c r="C2061" t="s">
        <v>2741</v>
      </c>
      <c r="D2061" t="str">
        <f t="shared" si="133"/>
        <v>2</v>
      </c>
      <c r="E2061">
        <v>1242</v>
      </c>
      <c r="F2061">
        <v>1925</v>
      </c>
      <c r="G2061" t="s">
        <v>25</v>
      </c>
      <c r="H2061" t="s">
        <v>11</v>
      </c>
      <c r="I2061">
        <v>1</v>
      </c>
      <c r="J2061" t="s">
        <v>19</v>
      </c>
      <c r="K2061" t="s">
        <v>11</v>
      </c>
    </row>
    <row r="2062" spans="1:11" x14ac:dyDescent="0.25">
      <c r="A2062" t="str">
        <f t="shared" si="134"/>
        <v>803</v>
      </c>
      <c r="B2062" t="str">
        <f>"15"</f>
        <v>15</v>
      </c>
      <c r="C2062" t="s">
        <v>2744</v>
      </c>
      <c r="D2062" t="str">
        <f t="shared" si="133"/>
        <v>2</v>
      </c>
      <c r="E2062">
        <v>1495</v>
      </c>
      <c r="F2062">
        <v>1923</v>
      </c>
      <c r="G2062" t="s">
        <v>29</v>
      </c>
      <c r="H2062" t="s">
        <v>11</v>
      </c>
      <c r="I2062">
        <v>1</v>
      </c>
      <c r="J2062" t="s">
        <v>19</v>
      </c>
      <c r="K2062" t="s">
        <v>11</v>
      </c>
    </row>
    <row r="2063" spans="1:11" x14ac:dyDescent="0.25">
      <c r="A2063" t="str">
        <f t="shared" si="134"/>
        <v>803</v>
      </c>
      <c r="B2063" t="str">
        <f>"16"</f>
        <v>16</v>
      </c>
      <c r="C2063" t="s">
        <v>2745</v>
      </c>
      <c r="D2063" t="str">
        <f t="shared" si="133"/>
        <v>2</v>
      </c>
      <c r="E2063">
        <v>1108</v>
      </c>
      <c r="F2063">
        <v>1925</v>
      </c>
      <c r="G2063" t="s">
        <v>29</v>
      </c>
      <c r="H2063" t="s">
        <v>11</v>
      </c>
      <c r="I2063">
        <v>1</v>
      </c>
      <c r="J2063" t="s">
        <v>19</v>
      </c>
      <c r="K2063" t="s">
        <v>11</v>
      </c>
    </row>
    <row r="2064" spans="1:11" x14ac:dyDescent="0.25">
      <c r="A2064" t="str">
        <f t="shared" si="134"/>
        <v>803</v>
      </c>
      <c r="B2064" t="str">
        <f>"17"</f>
        <v>17</v>
      </c>
      <c r="C2064" t="s">
        <v>2746</v>
      </c>
      <c r="D2064" t="str">
        <f t="shared" si="133"/>
        <v>2</v>
      </c>
      <c r="E2064">
        <v>1348</v>
      </c>
      <c r="F2064">
        <v>1925</v>
      </c>
      <c r="G2064" t="s">
        <v>29</v>
      </c>
      <c r="H2064" t="s">
        <v>11</v>
      </c>
      <c r="I2064">
        <v>1</v>
      </c>
      <c r="J2064" t="s">
        <v>19</v>
      </c>
      <c r="K2064" t="s">
        <v>11</v>
      </c>
    </row>
    <row r="2065" spans="1:11" x14ac:dyDescent="0.25">
      <c r="A2065" t="str">
        <f t="shared" si="134"/>
        <v>803</v>
      </c>
      <c r="B2065" t="str">
        <f>"18"</f>
        <v>18</v>
      </c>
      <c r="C2065" t="s">
        <v>2747</v>
      </c>
      <c r="D2065" t="str">
        <f t="shared" si="133"/>
        <v>2</v>
      </c>
      <c r="E2065">
        <v>1612</v>
      </c>
      <c r="F2065">
        <v>1925</v>
      </c>
      <c r="G2065" t="s">
        <v>49</v>
      </c>
      <c r="H2065" t="s">
        <v>11</v>
      </c>
      <c r="I2065">
        <v>1</v>
      </c>
      <c r="J2065" t="s">
        <v>19</v>
      </c>
      <c r="K2065" t="s">
        <v>11</v>
      </c>
    </row>
    <row r="2066" spans="1:11" x14ac:dyDescent="0.25">
      <c r="A2066" t="str">
        <f t="shared" si="134"/>
        <v>803</v>
      </c>
      <c r="B2066" t="str">
        <f>"19"</f>
        <v>19</v>
      </c>
      <c r="C2066" t="s">
        <v>2748</v>
      </c>
      <c r="D2066" t="str">
        <f t="shared" si="133"/>
        <v>2</v>
      </c>
      <c r="E2066">
        <v>1176</v>
      </c>
      <c r="F2066">
        <v>1925</v>
      </c>
      <c r="G2066" t="s">
        <v>29</v>
      </c>
      <c r="H2066" t="s">
        <v>11</v>
      </c>
      <c r="I2066">
        <v>1</v>
      </c>
      <c r="J2066" t="s">
        <v>19</v>
      </c>
      <c r="K2066" t="s">
        <v>11</v>
      </c>
    </row>
    <row r="2067" spans="1:11" x14ac:dyDescent="0.25">
      <c r="A2067" t="str">
        <f t="shared" si="134"/>
        <v>803</v>
      </c>
      <c r="B2067" t="str">
        <f>"20"</f>
        <v>20</v>
      </c>
      <c r="C2067" t="s">
        <v>2749</v>
      </c>
      <c r="D2067" t="str">
        <f t="shared" si="133"/>
        <v>2</v>
      </c>
      <c r="E2067">
        <v>1870</v>
      </c>
      <c r="F2067">
        <v>1941</v>
      </c>
      <c r="G2067" t="s">
        <v>27</v>
      </c>
      <c r="H2067" t="s">
        <v>11</v>
      </c>
      <c r="I2067">
        <v>1</v>
      </c>
      <c r="J2067" t="s">
        <v>19</v>
      </c>
      <c r="K2067" t="s">
        <v>11</v>
      </c>
    </row>
    <row r="2068" spans="1:11" x14ac:dyDescent="0.25">
      <c r="A2068" t="str">
        <f t="shared" si="134"/>
        <v>803</v>
      </c>
      <c r="B2068" t="str">
        <f>"21"</f>
        <v>21</v>
      </c>
      <c r="C2068" t="s">
        <v>2750</v>
      </c>
      <c r="D2068" t="str">
        <f t="shared" si="133"/>
        <v>2</v>
      </c>
      <c r="E2068">
        <v>1750</v>
      </c>
      <c r="F2068">
        <v>1925</v>
      </c>
      <c r="G2068" t="s">
        <v>29</v>
      </c>
      <c r="H2068" t="s">
        <v>11</v>
      </c>
      <c r="I2068">
        <v>1</v>
      </c>
      <c r="J2068" t="s">
        <v>19</v>
      </c>
      <c r="K2068" t="s">
        <v>11</v>
      </c>
    </row>
    <row r="2069" spans="1:11" x14ac:dyDescent="0.25">
      <c r="A2069" t="str">
        <f t="shared" si="134"/>
        <v>803</v>
      </c>
      <c r="B2069" t="str">
        <f>"22"</f>
        <v>22</v>
      </c>
      <c r="C2069" t="s">
        <v>2751</v>
      </c>
      <c r="D2069" t="str">
        <f t="shared" si="133"/>
        <v>2</v>
      </c>
      <c r="E2069">
        <v>1530</v>
      </c>
      <c r="F2069">
        <v>1927</v>
      </c>
      <c r="G2069" t="s">
        <v>29</v>
      </c>
      <c r="H2069" t="s">
        <v>11</v>
      </c>
      <c r="I2069">
        <v>1</v>
      </c>
      <c r="J2069" t="s">
        <v>19</v>
      </c>
      <c r="K2069" t="s">
        <v>11</v>
      </c>
    </row>
    <row r="2070" spans="1:11" x14ac:dyDescent="0.25">
      <c r="A2070" t="str">
        <f t="shared" ref="A2070:A2101" si="135">"804"</f>
        <v>804</v>
      </c>
      <c r="B2070" t="str">
        <f>"1"</f>
        <v>1</v>
      </c>
      <c r="C2070" t="s">
        <v>2752</v>
      </c>
      <c r="D2070" t="str">
        <f t="shared" si="133"/>
        <v>2</v>
      </c>
      <c r="E2070">
        <v>5345</v>
      </c>
      <c r="F2070">
        <v>1920</v>
      </c>
      <c r="G2070" t="s">
        <v>666</v>
      </c>
      <c r="H2070" t="s">
        <v>11</v>
      </c>
      <c r="I2070">
        <v>4</v>
      </c>
      <c r="J2070" t="s">
        <v>1865</v>
      </c>
      <c r="K2070" t="s">
        <v>11</v>
      </c>
    </row>
    <row r="2071" spans="1:11" x14ac:dyDescent="0.25">
      <c r="A2071" t="str">
        <f t="shared" si="135"/>
        <v>804</v>
      </c>
      <c r="B2071" t="str">
        <f>"2"</f>
        <v>2</v>
      </c>
      <c r="C2071" t="s">
        <v>2753</v>
      </c>
      <c r="D2071" t="str">
        <f t="shared" si="133"/>
        <v>2</v>
      </c>
      <c r="E2071">
        <v>1879</v>
      </c>
      <c r="F2071">
        <v>1920</v>
      </c>
      <c r="G2071" t="s">
        <v>25</v>
      </c>
      <c r="H2071" t="s">
        <v>11</v>
      </c>
      <c r="I2071">
        <v>1</v>
      </c>
      <c r="J2071" t="s">
        <v>1865</v>
      </c>
      <c r="K2071" t="s">
        <v>11</v>
      </c>
    </row>
    <row r="2072" spans="1:11" x14ac:dyDescent="0.25">
      <c r="A2072" t="str">
        <f t="shared" si="135"/>
        <v>804</v>
      </c>
      <c r="B2072" t="str">
        <f>"3"</f>
        <v>3</v>
      </c>
      <c r="C2072" t="s">
        <v>2754</v>
      </c>
      <c r="D2072" t="str">
        <f t="shared" si="133"/>
        <v>2</v>
      </c>
      <c r="E2072">
        <v>1841</v>
      </c>
      <c r="F2072">
        <v>1920</v>
      </c>
      <c r="G2072" t="s">
        <v>321</v>
      </c>
      <c r="H2072" t="s">
        <v>11</v>
      </c>
      <c r="I2072">
        <v>2</v>
      </c>
      <c r="J2072" t="s">
        <v>1865</v>
      </c>
      <c r="K2072" t="s">
        <v>11</v>
      </c>
    </row>
    <row r="2073" spans="1:11" x14ac:dyDescent="0.25">
      <c r="A2073" t="str">
        <f t="shared" si="135"/>
        <v>804</v>
      </c>
      <c r="B2073" t="str">
        <f>"4"</f>
        <v>4</v>
      </c>
      <c r="C2073" t="s">
        <v>2755</v>
      </c>
      <c r="D2073" t="str">
        <f t="shared" si="133"/>
        <v>2</v>
      </c>
      <c r="E2073">
        <v>3489</v>
      </c>
      <c r="F2073">
        <v>1920</v>
      </c>
      <c r="G2073" t="s">
        <v>2756</v>
      </c>
      <c r="H2073" t="s">
        <v>11</v>
      </c>
      <c r="I2073">
        <v>3</v>
      </c>
      <c r="J2073" t="s">
        <v>1865</v>
      </c>
      <c r="K2073" t="s">
        <v>11</v>
      </c>
    </row>
    <row r="2074" spans="1:11" x14ac:dyDescent="0.25">
      <c r="A2074" t="str">
        <f t="shared" si="135"/>
        <v>804</v>
      </c>
      <c r="B2074" t="str">
        <f>"5"</f>
        <v>5</v>
      </c>
      <c r="C2074" t="s">
        <v>2757</v>
      </c>
      <c r="D2074" t="str">
        <f t="shared" si="133"/>
        <v>2</v>
      </c>
      <c r="E2074">
        <v>2867</v>
      </c>
      <c r="F2074">
        <v>1910</v>
      </c>
      <c r="G2074" t="s">
        <v>922</v>
      </c>
      <c r="H2074" t="s">
        <v>11</v>
      </c>
      <c r="I2074">
        <v>3</v>
      </c>
      <c r="J2074" t="s">
        <v>1865</v>
      </c>
      <c r="K2074" t="s">
        <v>11</v>
      </c>
    </row>
    <row r="2075" spans="1:11" x14ac:dyDescent="0.25">
      <c r="A2075" t="str">
        <f t="shared" si="135"/>
        <v>804</v>
      </c>
      <c r="B2075" t="str">
        <f>"6"</f>
        <v>6</v>
      </c>
      <c r="C2075" t="s">
        <v>2758</v>
      </c>
      <c r="D2075" t="str">
        <f t="shared" si="133"/>
        <v>2</v>
      </c>
      <c r="E2075">
        <v>2364</v>
      </c>
      <c r="F2075">
        <v>1905</v>
      </c>
      <c r="G2075" t="s">
        <v>25</v>
      </c>
      <c r="H2075" t="s">
        <v>11</v>
      </c>
      <c r="I2075">
        <v>2</v>
      </c>
      <c r="J2075" t="s">
        <v>1865</v>
      </c>
      <c r="K2075" t="s">
        <v>11</v>
      </c>
    </row>
    <row r="2076" spans="1:11" x14ac:dyDescent="0.25">
      <c r="A2076" t="str">
        <f t="shared" si="135"/>
        <v>804</v>
      </c>
      <c r="B2076" t="str">
        <f>"7"</f>
        <v>7</v>
      </c>
      <c r="C2076" t="s">
        <v>2759</v>
      </c>
      <c r="D2076" t="str">
        <f t="shared" si="133"/>
        <v>2</v>
      </c>
      <c r="E2076">
        <v>2711</v>
      </c>
      <c r="F2076">
        <v>1905</v>
      </c>
      <c r="G2076" t="s">
        <v>321</v>
      </c>
      <c r="H2076" t="s">
        <v>11</v>
      </c>
      <c r="I2076">
        <v>2</v>
      </c>
      <c r="J2076" t="s">
        <v>1865</v>
      </c>
      <c r="K2076" t="s">
        <v>11</v>
      </c>
    </row>
    <row r="2077" spans="1:11" x14ac:dyDescent="0.25">
      <c r="A2077" t="str">
        <f t="shared" si="135"/>
        <v>804</v>
      </c>
      <c r="B2077" t="str">
        <f>"8"</f>
        <v>8</v>
      </c>
      <c r="C2077" t="s">
        <v>2760</v>
      </c>
      <c r="D2077" t="str">
        <f t="shared" si="133"/>
        <v>2</v>
      </c>
      <c r="E2077">
        <v>2604</v>
      </c>
      <c r="F2077">
        <v>1905</v>
      </c>
      <c r="G2077" t="s">
        <v>29</v>
      </c>
      <c r="H2077" t="s">
        <v>11</v>
      </c>
      <c r="I2077">
        <v>1</v>
      </c>
      <c r="J2077" t="s">
        <v>1865</v>
      </c>
      <c r="K2077" t="s">
        <v>11</v>
      </c>
    </row>
    <row r="2078" spans="1:11" x14ac:dyDescent="0.25">
      <c r="A2078" t="str">
        <f t="shared" si="135"/>
        <v>804</v>
      </c>
      <c r="B2078" t="str">
        <f>"10"</f>
        <v>10</v>
      </c>
      <c r="C2078" t="s">
        <v>2763</v>
      </c>
      <c r="D2078" t="str">
        <f t="shared" si="133"/>
        <v>2</v>
      </c>
      <c r="E2078">
        <v>1461</v>
      </c>
      <c r="F2078">
        <v>1910</v>
      </c>
      <c r="G2078" t="s">
        <v>25</v>
      </c>
      <c r="H2078" t="s">
        <v>11</v>
      </c>
      <c r="I2078">
        <v>1</v>
      </c>
      <c r="J2078" t="s">
        <v>19</v>
      </c>
      <c r="K2078" t="s">
        <v>11</v>
      </c>
    </row>
    <row r="2079" spans="1:11" x14ac:dyDescent="0.25">
      <c r="A2079" t="str">
        <f t="shared" si="135"/>
        <v>804</v>
      </c>
      <c r="B2079" t="str">
        <f>"11"</f>
        <v>11</v>
      </c>
      <c r="C2079" t="s">
        <v>2764</v>
      </c>
      <c r="D2079" t="str">
        <f t="shared" ref="D2079:D2142" si="136">"2"</f>
        <v>2</v>
      </c>
      <c r="E2079">
        <v>2459</v>
      </c>
      <c r="F2079">
        <v>1915</v>
      </c>
      <c r="G2079" t="s">
        <v>2765</v>
      </c>
      <c r="H2079" t="s">
        <v>11</v>
      </c>
      <c r="I2079">
        <v>2</v>
      </c>
      <c r="J2079" t="s">
        <v>19</v>
      </c>
      <c r="K2079" t="s">
        <v>11</v>
      </c>
    </row>
    <row r="2080" spans="1:11" x14ac:dyDescent="0.25">
      <c r="A2080" t="str">
        <f t="shared" si="135"/>
        <v>804</v>
      </c>
      <c r="B2080" t="str">
        <f>"11.01"</f>
        <v>11.01</v>
      </c>
      <c r="C2080" t="s">
        <v>2766</v>
      </c>
      <c r="D2080" t="str">
        <f t="shared" si="136"/>
        <v>2</v>
      </c>
      <c r="E2080">
        <v>3680</v>
      </c>
      <c r="F2080">
        <v>1970</v>
      </c>
      <c r="G2080" t="s">
        <v>2767</v>
      </c>
      <c r="H2080" t="s">
        <v>11</v>
      </c>
      <c r="I2080">
        <v>2</v>
      </c>
      <c r="J2080" t="s">
        <v>19</v>
      </c>
      <c r="K2080" t="s">
        <v>11</v>
      </c>
    </row>
    <row r="2081" spans="1:11" x14ac:dyDescent="0.25">
      <c r="A2081" t="str">
        <f t="shared" si="135"/>
        <v>804</v>
      </c>
      <c r="B2081" t="str">
        <f>"12"</f>
        <v>12</v>
      </c>
      <c r="C2081" t="s">
        <v>2768</v>
      </c>
      <c r="D2081" t="str">
        <f t="shared" si="136"/>
        <v>2</v>
      </c>
      <c r="E2081">
        <v>2718</v>
      </c>
      <c r="F2081">
        <v>1910</v>
      </c>
      <c r="G2081" t="s">
        <v>25</v>
      </c>
      <c r="H2081" t="s">
        <v>11</v>
      </c>
      <c r="I2081">
        <v>1</v>
      </c>
      <c r="J2081" t="s">
        <v>19</v>
      </c>
      <c r="K2081" t="s">
        <v>11</v>
      </c>
    </row>
    <row r="2082" spans="1:11" x14ac:dyDescent="0.25">
      <c r="A2082" t="str">
        <f t="shared" si="135"/>
        <v>804</v>
      </c>
      <c r="B2082" t="str">
        <f>"13"</f>
        <v>13</v>
      </c>
      <c r="C2082" t="s">
        <v>2769</v>
      </c>
      <c r="D2082" t="str">
        <f t="shared" si="136"/>
        <v>2</v>
      </c>
      <c r="E2082">
        <v>1762</v>
      </c>
      <c r="F2082">
        <v>1903</v>
      </c>
      <c r="G2082" t="s">
        <v>29</v>
      </c>
      <c r="H2082" t="s">
        <v>11</v>
      </c>
      <c r="I2082">
        <v>1</v>
      </c>
      <c r="J2082" t="s">
        <v>19</v>
      </c>
      <c r="K2082" t="s">
        <v>11</v>
      </c>
    </row>
    <row r="2083" spans="1:11" x14ac:dyDescent="0.25">
      <c r="A2083" t="str">
        <f t="shared" si="135"/>
        <v>804</v>
      </c>
      <c r="B2083" t="str">
        <f>"14"</f>
        <v>14</v>
      </c>
      <c r="C2083" t="s">
        <v>2770</v>
      </c>
      <c r="D2083" t="str">
        <f t="shared" si="136"/>
        <v>2</v>
      </c>
      <c r="E2083">
        <v>3300</v>
      </c>
      <c r="F2083">
        <v>1915</v>
      </c>
      <c r="G2083" t="s">
        <v>207</v>
      </c>
      <c r="H2083" t="s">
        <v>11</v>
      </c>
      <c r="I2083">
        <v>2</v>
      </c>
      <c r="J2083" t="s">
        <v>19</v>
      </c>
      <c r="K2083" t="s">
        <v>11</v>
      </c>
    </row>
    <row r="2084" spans="1:11" x14ac:dyDescent="0.25">
      <c r="A2084" t="str">
        <f t="shared" si="135"/>
        <v>804</v>
      </c>
      <c r="B2084" t="str">
        <f>"15"</f>
        <v>15</v>
      </c>
      <c r="C2084" t="s">
        <v>2771</v>
      </c>
      <c r="D2084" t="str">
        <f t="shared" si="136"/>
        <v>2</v>
      </c>
      <c r="E2084">
        <v>2071</v>
      </c>
      <c r="F2084">
        <v>1915</v>
      </c>
      <c r="G2084" t="s">
        <v>25</v>
      </c>
      <c r="H2084" t="s">
        <v>11</v>
      </c>
      <c r="I2084">
        <v>1</v>
      </c>
      <c r="J2084" t="s">
        <v>19</v>
      </c>
      <c r="K2084" t="s">
        <v>11</v>
      </c>
    </row>
    <row r="2085" spans="1:11" x14ac:dyDescent="0.25">
      <c r="A2085" t="str">
        <f t="shared" si="135"/>
        <v>804</v>
      </c>
      <c r="B2085" t="str">
        <f>"16"</f>
        <v>16</v>
      </c>
      <c r="C2085" t="s">
        <v>2772</v>
      </c>
      <c r="D2085" t="str">
        <f t="shared" si="136"/>
        <v>2</v>
      </c>
      <c r="E2085">
        <v>1822</v>
      </c>
      <c r="F2085">
        <v>1920</v>
      </c>
      <c r="G2085" t="s">
        <v>2773</v>
      </c>
      <c r="H2085" t="s">
        <v>11</v>
      </c>
      <c r="I2085">
        <v>1</v>
      </c>
      <c r="J2085" t="s">
        <v>19</v>
      </c>
      <c r="K2085" t="s">
        <v>11</v>
      </c>
    </row>
    <row r="2086" spans="1:11" x14ac:dyDescent="0.25">
      <c r="A2086" t="str">
        <f t="shared" si="135"/>
        <v>804</v>
      </c>
      <c r="B2086" t="str">
        <f>"17"</f>
        <v>17</v>
      </c>
      <c r="C2086" t="s">
        <v>2774</v>
      </c>
      <c r="D2086" t="str">
        <f t="shared" si="136"/>
        <v>2</v>
      </c>
      <c r="E2086">
        <v>2022</v>
      </c>
      <c r="F2086">
        <v>1915</v>
      </c>
      <c r="G2086" t="s">
        <v>25</v>
      </c>
      <c r="H2086" t="s">
        <v>11</v>
      </c>
      <c r="I2086">
        <v>1</v>
      </c>
      <c r="J2086" t="s">
        <v>19</v>
      </c>
      <c r="K2086" t="s">
        <v>11</v>
      </c>
    </row>
    <row r="2087" spans="1:11" x14ac:dyDescent="0.25">
      <c r="A2087" t="str">
        <f t="shared" si="135"/>
        <v>804</v>
      </c>
      <c r="B2087" t="str">
        <f>"18"</f>
        <v>18</v>
      </c>
      <c r="C2087" t="s">
        <v>2775</v>
      </c>
      <c r="D2087" t="str">
        <f t="shared" si="136"/>
        <v>2</v>
      </c>
      <c r="E2087">
        <v>2029</v>
      </c>
      <c r="F2087">
        <v>1905</v>
      </c>
      <c r="G2087" t="s">
        <v>49</v>
      </c>
      <c r="H2087" t="s">
        <v>11</v>
      </c>
      <c r="I2087">
        <v>1</v>
      </c>
      <c r="J2087" t="s">
        <v>19</v>
      </c>
      <c r="K2087" t="s">
        <v>11</v>
      </c>
    </row>
    <row r="2088" spans="1:11" x14ac:dyDescent="0.25">
      <c r="A2088" t="str">
        <f t="shared" si="135"/>
        <v>804</v>
      </c>
      <c r="B2088" t="str">
        <f>"19"</f>
        <v>19</v>
      </c>
      <c r="C2088" t="s">
        <v>2776</v>
      </c>
      <c r="D2088" t="str">
        <f t="shared" si="136"/>
        <v>2</v>
      </c>
      <c r="E2088">
        <v>1686</v>
      </c>
      <c r="F2088">
        <v>1915</v>
      </c>
      <c r="G2088" t="s">
        <v>29</v>
      </c>
      <c r="H2088" t="s">
        <v>11</v>
      </c>
      <c r="I2088">
        <v>1</v>
      </c>
      <c r="J2088" t="s">
        <v>19</v>
      </c>
      <c r="K2088" t="s">
        <v>11</v>
      </c>
    </row>
    <row r="2089" spans="1:11" x14ac:dyDescent="0.25">
      <c r="A2089" t="str">
        <f t="shared" si="135"/>
        <v>804</v>
      </c>
      <c r="B2089" t="str">
        <f>"20"</f>
        <v>20</v>
      </c>
      <c r="C2089" t="s">
        <v>2777</v>
      </c>
      <c r="D2089" t="str">
        <f t="shared" si="136"/>
        <v>2</v>
      </c>
      <c r="E2089">
        <v>2472</v>
      </c>
      <c r="F2089">
        <v>1927</v>
      </c>
      <c r="G2089" t="s">
        <v>49</v>
      </c>
      <c r="H2089" t="s">
        <v>11</v>
      </c>
      <c r="I2089">
        <v>1</v>
      </c>
      <c r="J2089" t="s">
        <v>19</v>
      </c>
      <c r="K2089" t="s">
        <v>11</v>
      </c>
    </row>
    <row r="2090" spans="1:11" x14ac:dyDescent="0.25">
      <c r="A2090" t="str">
        <f t="shared" si="135"/>
        <v>804</v>
      </c>
      <c r="B2090" t="str">
        <f>"21"</f>
        <v>21</v>
      </c>
      <c r="C2090" t="s">
        <v>2778</v>
      </c>
      <c r="D2090" t="str">
        <f t="shared" si="136"/>
        <v>2</v>
      </c>
      <c r="E2090">
        <v>1936</v>
      </c>
      <c r="F2090">
        <v>1920</v>
      </c>
      <c r="G2090" t="s">
        <v>29</v>
      </c>
      <c r="H2090" t="s">
        <v>11</v>
      </c>
      <c r="I2090">
        <v>1</v>
      </c>
      <c r="J2090" t="s">
        <v>19</v>
      </c>
      <c r="K2090" t="s">
        <v>11</v>
      </c>
    </row>
    <row r="2091" spans="1:11" x14ac:dyDescent="0.25">
      <c r="A2091" t="str">
        <f t="shared" si="135"/>
        <v>804</v>
      </c>
      <c r="B2091" t="str">
        <f>"22"</f>
        <v>22</v>
      </c>
      <c r="C2091" t="s">
        <v>2779</v>
      </c>
      <c r="D2091" t="str">
        <f t="shared" si="136"/>
        <v>2</v>
      </c>
      <c r="E2091">
        <v>2019</v>
      </c>
      <c r="F2091">
        <v>1905</v>
      </c>
      <c r="G2091" t="s">
        <v>49</v>
      </c>
      <c r="H2091" t="s">
        <v>11</v>
      </c>
      <c r="I2091">
        <v>1</v>
      </c>
      <c r="J2091" t="s">
        <v>19</v>
      </c>
      <c r="K2091" t="s">
        <v>11</v>
      </c>
    </row>
    <row r="2092" spans="1:11" x14ac:dyDescent="0.25">
      <c r="A2092" t="str">
        <f t="shared" si="135"/>
        <v>804</v>
      </c>
      <c r="B2092" t="str">
        <f>"23"</f>
        <v>23</v>
      </c>
      <c r="C2092" t="s">
        <v>2780</v>
      </c>
      <c r="D2092" t="str">
        <f t="shared" si="136"/>
        <v>2</v>
      </c>
      <c r="E2092">
        <v>3280</v>
      </c>
      <c r="F2092">
        <v>1910</v>
      </c>
      <c r="G2092" t="s">
        <v>119</v>
      </c>
      <c r="H2092" t="s">
        <v>11</v>
      </c>
      <c r="I2092">
        <v>2</v>
      </c>
      <c r="J2092" t="s">
        <v>19</v>
      </c>
      <c r="K2092" t="s">
        <v>11</v>
      </c>
    </row>
    <row r="2093" spans="1:11" x14ac:dyDescent="0.25">
      <c r="A2093" t="str">
        <f t="shared" si="135"/>
        <v>804</v>
      </c>
      <c r="B2093" t="str">
        <f>"24"</f>
        <v>24</v>
      </c>
      <c r="C2093" t="s">
        <v>2781</v>
      </c>
      <c r="D2093" t="str">
        <f t="shared" si="136"/>
        <v>2</v>
      </c>
      <c r="E2093">
        <v>1888</v>
      </c>
      <c r="F2093">
        <v>1954</v>
      </c>
      <c r="G2093" t="s">
        <v>123</v>
      </c>
      <c r="H2093" t="s">
        <v>11</v>
      </c>
      <c r="I2093">
        <v>1</v>
      </c>
      <c r="J2093" t="s">
        <v>19</v>
      </c>
      <c r="K2093" t="s">
        <v>11</v>
      </c>
    </row>
    <row r="2094" spans="1:11" x14ac:dyDescent="0.25">
      <c r="A2094" t="str">
        <f t="shared" si="135"/>
        <v>804</v>
      </c>
      <c r="B2094" t="str">
        <f>"25"</f>
        <v>25</v>
      </c>
      <c r="C2094" t="s">
        <v>2782</v>
      </c>
      <c r="D2094" t="str">
        <f t="shared" si="136"/>
        <v>2</v>
      </c>
      <c r="E2094">
        <v>1930</v>
      </c>
      <c r="F2094">
        <v>1915</v>
      </c>
      <c r="G2094" t="s">
        <v>395</v>
      </c>
      <c r="H2094" t="s">
        <v>11</v>
      </c>
      <c r="I2094">
        <v>1</v>
      </c>
      <c r="J2094" t="s">
        <v>19</v>
      </c>
      <c r="K2094" t="s">
        <v>11</v>
      </c>
    </row>
    <row r="2095" spans="1:11" x14ac:dyDescent="0.25">
      <c r="A2095" t="str">
        <f t="shared" si="135"/>
        <v>804</v>
      </c>
      <c r="B2095" t="str">
        <f>"26"</f>
        <v>26</v>
      </c>
      <c r="C2095" t="s">
        <v>2783</v>
      </c>
      <c r="D2095" t="str">
        <f t="shared" si="136"/>
        <v>2</v>
      </c>
      <c r="E2095">
        <v>1869</v>
      </c>
      <c r="F2095">
        <v>1905</v>
      </c>
      <c r="G2095" t="s">
        <v>2784</v>
      </c>
      <c r="H2095" t="s">
        <v>11</v>
      </c>
      <c r="I2095">
        <v>1</v>
      </c>
      <c r="J2095" t="s">
        <v>19</v>
      </c>
      <c r="K2095" t="s">
        <v>11</v>
      </c>
    </row>
    <row r="2096" spans="1:11" x14ac:dyDescent="0.25">
      <c r="A2096" t="str">
        <f t="shared" si="135"/>
        <v>804</v>
      </c>
      <c r="B2096" t="str">
        <f>"27"</f>
        <v>27</v>
      </c>
      <c r="C2096" t="s">
        <v>2785</v>
      </c>
      <c r="D2096" t="str">
        <f t="shared" si="136"/>
        <v>2</v>
      </c>
      <c r="E2096">
        <v>2785</v>
      </c>
      <c r="F2096">
        <v>1915</v>
      </c>
      <c r="G2096" t="s">
        <v>49</v>
      </c>
      <c r="H2096" t="s">
        <v>11</v>
      </c>
      <c r="I2096">
        <v>1</v>
      </c>
      <c r="J2096" t="s">
        <v>19</v>
      </c>
      <c r="K2096" t="s">
        <v>11</v>
      </c>
    </row>
    <row r="2097" spans="1:11" x14ac:dyDescent="0.25">
      <c r="A2097" t="str">
        <f t="shared" si="135"/>
        <v>804</v>
      </c>
      <c r="B2097" t="str">
        <f>"28"</f>
        <v>28</v>
      </c>
      <c r="C2097" t="s">
        <v>2786</v>
      </c>
      <c r="D2097" t="str">
        <f t="shared" si="136"/>
        <v>2</v>
      </c>
      <c r="E2097">
        <v>2596</v>
      </c>
      <c r="F2097">
        <v>1928</v>
      </c>
      <c r="G2097" t="s">
        <v>21</v>
      </c>
      <c r="H2097" t="s">
        <v>11</v>
      </c>
      <c r="I2097">
        <v>1</v>
      </c>
      <c r="J2097" t="s">
        <v>19</v>
      </c>
      <c r="K2097" t="s">
        <v>11</v>
      </c>
    </row>
    <row r="2098" spans="1:11" x14ac:dyDescent="0.25">
      <c r="A2098" t="str">
        <f t="shared" si="135"/>
        <v>804</v>
      </c>
      <c r="B2098" t="str">
        <f>"29"</f>
        <v>29</v>
      </c>
      <c r="C2098" t="s">
        <v>2787</v>
      </c>
      <c r="D2098" t="str">
        <f t="shared" si="136"/>
        <v>2</v>
      </c>
      <c r="E2098">
        <v>2735</v>
      </c>
      <c r="F2098">
        <v>1895</v>
      </c>
      <c r="G2098" t="s">
        <v>316</v>
      </c>
      <c r="H2098" t="s">
        <v>11</v>
      </c>
      <c r="I2098">
        <v>2</v>
      </c>
      <c r="J2098" t="s">
        <v>19</v>
      </c>
      <c r="K2098" t="s">
        <v>11</v>
      </c>
    </row>
    <row r="2099" spans="1:11" x14ac:dyDescent="0.25">
      <c r="A2099" t="str">
        <f t="shared" si="135"/>
        <v>804</v>
      </c>
      <c r="B2099" t="str">
        <f>"30"</f>
        <v>30</v>
      </c>
      <c r="C2099" t="s">
        <v>2788</v>
      </c>
      <c r="D2099" t="str">
        <f t="shared" si="136"/>
        <v>2</v>
      </c>
      <c r="E2099">
        <v>2715</v>
      </c>
      <c r="F2099">
        <v>1900</v>
      </c>
      <c r="G2099" t="s">
        <v>207</v>
      </c>
      <c r="H2099" t="s">
        <v>11</v>
      </c>
      <c r="I2099">
        <v>2</v>
      </c>
      <c r="J2099" t="s">
        <v>19</v>
      </c>
      <c r="K2099" t="s">
        <v>11</v>
      </c>
    </row>
    <row r="2100" spans="1:11" x14ac:dyDescent="0.25">
      <c r="A2100" t="str">
        <f t="shared" si="135"/>
        <v>804</v>
      </c>
      <c r="B2100" t="str">
        <f>"31"</f>
        <v>31</v>
      </c>
      <c r="C2100" t="s">
        <v>2789</v>
      </c>
      <c r="D2100" t="str">
        <f t="shared" si="136"/>
        <v>2</v>
      </c>
      <c r="E2100">
        <v>3432</v>
      </c>
      <c r="F2100">
        <v>1920</v>
      </c>
      <c r="G2100" t="s">
        <v>2790</v>
      </c>
      <c r="H2100" t="s">
        <v>11</v>
      </c>
      <c r="I2100">
        <v>3</v>
      </c>
      <c r="J2100" t="s">
        <v>19</v>
      </c>
      <c r="K2100" t="s">
        <v>11</v>
      </c>
    </row>
    <row r="2101" spans="1:11" x14ac:dyDescent="0.25">
      <c r="A2101" t="str">
        <f t="shared" si="135"/>
        <v>804</v>
      </c>
      <c r="B2101" t="str">
        <f>"32"</f>
        <v>32</v>
      </c>
      <c r="C2101" t="s">
        <v>2791</v>
      </c>
      <c r="D2101" t="str">
        <f t="shared" si="136"/>
        <v>2</v>
      </c>
      <c r="E2101">
        <v>2035</v>
      </c>
      <c r="F2101">
        <v>1928</v>
      </c>
      <c r="G2101" t="s">
        <v>29</v>
      </c>
      <c r="H2101" t="s">
        <v>11</v>
      </c>
      <c r="I2101">
        <v>1</v>
      </c>
      <c r="J2101" t="s">
        <v>1865</v>
      </c>
      <c r="K2101" t="s">
        <v>11</v>
      </c>
    </row>
    <row r="2102" spans="1:11" x14ac:dyDescent="0.25">
      <c r="A2102" t="str">
        <f t="shared" ref="A2102:A2126" si="137">"805"</f>
        <v>805</v>
      </c>
      <c r="B2102" t="str">
        <f>"1"</f>
        <v>1</v>
      </c>
      <c r="C2102" t="s">
        <v>2792</v>
      </c>
      <c r="D2102" t="str">
        <f t="shared" si="136"/>
        <v>2</v>
      </c>
      <c r="E2102">
        <v>1826</v>
      </c>
      <c r="F2102">
        <v>1923</v>
      </c>
      <c r="G2102" t="s">
        <v>29</v>
      </c>
      <c r="H2102" t="s">
        <v>11</v>
      </c>
      <c r="I2102">
        <v>1</v>
      </c>
      <c r="J2102" t="s">
        <v>19</v>
      </c>
      <c r="K2102" t="s">
        <v>11</v>
      </c>
    </row>
    <row r="2103" spans="1:11" x14ac:dyDescent="0.25">
      <c r="A2103" t="str">
        <f t="shared" si="137"/>
        <v>805</v>
      </c>
      <c r="B2103" t="str">
        <f>"2"</f>
        <v>2</v>
      </c>
      <c r="C2103" t="s">
        <v>2793</v>
      </c>
      <c r="D2103" t="str">
        <f t="shared" si="136"/>
        <v>2</v>
      </c>
      <c r="E2103">
        <v>1288</v>
      </c>
      <c r="F2103">
        <v>1925</v>
      </c>
      <c r="G2103" t="s">
        <v>29</v>
      </c>
      <c r="H2103" t="s">
        <v>11</v>
      </c>
      <c r="I2103">
        <v>1</v>
      </c>
      <c r="J2103" t="s">
        <v>19</v>
      </c>
      <c r="K2103" t="s">
        <v>11</v>
      </c>
    </row>
    <row r="2104" spans="1:11" x14ac:dyDescent="0.25">
      <c r="A2104" t="str">
        <f t="shared" si="137"/>
        <v>805</v>
      </c>
      <c r="B2104" t="str">
        <f>"3"</f>
        <v>3</v>
      </c>
      <c r="C2104" t="s">
        <v>2794</v>
      </c>
      <c r="D2104" t="str">
        <f t="shared" si="136"/>
        <v>2</v>
      </c>
      <c r="E2104">
        <v>1713</v>
      </c>
      <c r="F2104">
        <v>1924</v>
      </c>
      <c r="G2104" t="s">
        <v>25</v>
      </c>
      <c r="H2104" t="s">
        <v>11</v>
      </c>
      <c r="I2104">
        <v>1</v>
      </c>
      <c r="J2104" t="s">
        <v>19</v>
      </c>
      <c r="K2104" t="s">
        <v>11</v>
      </c>
    </row>
    <row r="2105" spans="1:11" x14ac:dyDescent="0.25">
      <c r="A2105" t="str">
        <f t="shared" si="137"/>
        <v>805</v>
      </c>
      <c r="B2105" t="str">
        <f>"4"</f>
        <v>4</v>
      </c>
      <c r="C2105" t="s">
        <v>2795</v>
      </c>
      <c r="D2105" t="str">
        <f t="shared" si="136"/>
        <v>2</v>
      </c>
      <c r="E2105">
        <v>1376</v>
      </c>
      <c r="F2105">
        <v>1923</v>
      </c>
      <c r="G2105" t="s">
        <v>25</v>
      </c>
      <c r="H2105" t="s">
        <v>11</v>
      </c>
      <c r="I2105">
        <v>1</v>
      </c>
      <c r="J2105" t="s">
        <v>19</v>
      </c>
      <c r="K2105" t="s">
        <v>11</v>
      </c>
    </row>
    <row r="2106" spans="1:11" x14ac:dyDescent="0.25">
      <c r="A2106" t="str">
        <f t="shared" si="137"/>
        <v>805</v>
      </c>
      <c r="B2106" t="str">
        <f>"5"</f>
        <v>5</v>
      </c>
      <c r="C2106" t="s">
        <v>1714</v>
      </c>
      <c r="D2106" t="str">
        <f t="shared" si="136"/>
        <v>2</v>
      </c>
      <c r="E2106">
        <v>1732</v>
      </c>
      <c r="F2106">
        <v>1923</v>
      </c>
      <c r="G2106" t="s">
        <v>29</v>
      </c>
      <c r="H2106" t="s">
        <v>11</v>
      </c>
      <c r="I2106">
        <v>1</v>
      </c>
      <c r="J2106" t="s">
        <v>19</v>
      </c>
      <c r="K2106" t="s">
        <v>11</v>
      </c>
    </row>
    <row r="2107" spans="1:11" x14ac:dyDescent="0.25">
      <c r="A2107" t="str">
        <f t="shared" si="137"/>
        <v>805</v>
      </c>
      <c r="B2107" t="str">
        <f>"6"</f>
        <v>6</v>
      </c>
      <c r="C2107" t="s">
        <v>2796</v>
      </c>
      <c r="D2107" t="str">
        <f t="shared" si="136"/>
        <v>2</v>
      </c>
      <c r="E2107">
        <v>1413</v>
      </c>
      <c r="F2107">
        <v>1923</v>
      </c>
      <c r="G2107" t="s">
        <v>49</v>
      </c>
      <c r="H2107" t="s">
        <v>11</v>
      </c>
      <c r="I2107">
        <v>1</v>
      </c>
      <c r="J2107" t="s">
        <v>19</v>
      </c>
      <c r="K2107" t="s">
        <v>11</v>
      </c>
    </row>
    <row r="2108" spans="1:11" x14ac:dyDescent="0.25">
      <c r="A2108" t="str">
        <f t="shared" si="137"/>
        <v>805</v>
      </c>
      <c r="B2108" t="str">
        <f>"7"</f>
        <v>7</v>
      </c>
      <c r="C2108" t="s">
        <v>2797</v>
      </c>
      <c r="D2108" t="str">
        <f t="shared" si="136"/>
        <v>2</v>
      </c>
      <c r="E2108">
        <v>1392</v>
      </c>
      <c r="F2108">
        <v>1923</v>
      </c>
      <c r="G2108" t="s">
        <v>29</v>
      </c>
      <c r="H2108" t="s">
        <v>11</v>
      </c>
      <c r="I2108">
        <v>1</v>
      </c>
      <c r="J2108" t="s">
        <v>19</v>
      </c>
      <c r="K2108" t="s">
        <v>11</v>
      </c>
    </row>
    <row r="2109" spans="1:11" x14ac:dyDescent="0.25">
      <c r="A2109" t="str">
        <f t="shared" si="137"/>
        <v>805</v>
      </c>
      <c r="B2109" t="str">
        <f>"8"</f>
        <v>8</v>
      </c>
      <c r="C2109" t="s">
        <v>2798</v>
      </c>
      <c r="D2109" t="str">
        <f t="shared" si="136"/>
        <v>2</v>
      </c>
      <c r="E2109">
        <v>1528</v>
      </c>
      <c r="F2109">
        <v>1955</v>
      </c>
      <c r="G2109" t="s">
        <v>123</v>
      </c>
      <c r="H2109" t="s">
        <v>11</v>
      </c>
      <c r="I2109">
        <v>1</v>
      </c>
      <c r="J2109" t="s">
        <v>19</v>
      </c>
      <c r="K2109" t="s">
        <v>11</v>
      </c>
    </row>
    <row r="2110" spans="1:11" x14ac:dyDescent="0.25">
      <c r="A2110" t="str">
        <f t="shared" si="137"/>
        <v>805</v>
      </c>
      <c r="B2110" t="str">
        <f>"9"</f>
        <v>9</v>
      </c>
      <c r="C2110" t="s">
        <v>2799</v>
      </c>
      <c r="D2110" t="str">
        <f t="shared" si="136"/>
        <v>2</v>
      </c>
      <c r="E2110">
        <v>1671</v>
      </c>
      <c r="F2110">
        <v>1919</v>
      </c>
      <c r="G2110" t="s">
        <v>29</v>
      </c>
      <c r="H2110" t="s">
        <v>11</v>
      </c>
      <c r="I2110">
        <v>1</v>
      </c>
      <c r="J2110" t="s">
        <v>19</v>
      </c>
      <c r="K2110" t="s">
        <v>11</v>
      </c>
    </row>
    <row r="2111" spans="1:11" x14ac:dyDescent="0.25">
      <c r="A2111" t="str">
        <f t="shared" si="137"/>
        <v>805</v>
      </c>
      <c r="B2111" t="str">
        <f>"10"</f>
        <v>10</v>
      </c>
      <c r="C2111" t="s">
        <v>2800</v>
      </c>
      <c r="D2111" t="str">
        <f t="shared" si="136"/>
        <v>2</v>
      </c>
      <c r="E2111">
        <v>2200</v>
      </c>
      <c r="F2111">
        <v>1920</v>
      </c>
      <c r="G2111" t="s">
        <v>29</v>
      </c>
      <c r="H2111" t="s">
        <v>11</v>
      </c>
      <c r="I2111">
        <v>1</v>
      </c>
      <c r="J2111" t="s">
        <v>19</v>
      </c>
      <c r="K2111" t="s">
        <v>11</v>
      </c>
    </row>
    <row r="2112" spans="1:11" x14ac:dyDescent="0.25">
      <c r="A2112" t="str">
        <f t="shared" si="137"/>
        <v>805</v>
      </c>
      <c r="B2112" t="str">
        <f>"11"</f>
        <v>11</v>
      </c>
      <c r="C2112" t="s">
        <v>2801</v>
      </c>
      <c r="D2112" t="str">
        <f t="shared" si="136"/>
        <v>2</v>
      </c>
      <c r="E2112">
        <v>1509</v>
      </c>
      <c r="F2112">
        <v>1930</v>
      </c>
      <c r="G2112" t="s">
        <v>49</v>
      </c>
      <c r="H2112" t="s">
        <v>11</v>
      </c>
      <c r="I2112">
        <v>1</v>
      </c>
      <c r="J2112" t="s">
        <v>19</v>
      </c>
      <c r="K2112" t="s">
        <v>11</v>
      </c>
    </row>
    <row r="2113" spans="1:11" x14ac:dyDescent="0.25">
      <c r="A2113" t="str">
        <f t="shared" si="137"/>
        <v>805</v>
      </c>
      <c r="B2113" t="str">
        <f>"12"</f>
        <v>12</v>
      </c>
      <c r="C2113" t="s">
        <v>2802</v>
      </c>
      <c r="D2113" t="str">
        <f t="shared" si="136"/>
        <v>2</v>
      </c>
      <c r="E2113">
        <v>1574</v>
      </c>
      <c r="F2113">
        <v>1926</v>
      </c>
      <c r="G2113" t="s">
        <v>25</v>
      </c>
      <c r="H2113" t="s">
        <v>11</v>
      </c>
      <c r="I2113">
        <v>1</v>
      </c>
      <c r="J2113" t="s">
        <v>19</v>
      </c>
      <c r="K2113" t="s">
        <v>11</v>
      </c>
    </row>
    <row r="2114" spans="1:11" x14ac:dyDescent="0.25">
      <c r="A2114" t="str">
        <f t="shared" si="137"/>
        <v>805</v>
      </c>
      <c r="B2114" t="str">
        <f>"13"</f>
        <v>13</v>
      </c>
      <c r="C2114" t="s">
        <v>2803</v>
      </c>
      <c r="D2114" t="str">
        <f t="shared" si="136"/>
        <v>2</v>
      </c>
      <c r="E2114">
        <v>1233</v>
      </c>
      <c r="F2114">
        <v>1925</v>
      </c>
      <c r="G2114" t="s">
        <v>25</v>
      </c>
      <c r="H2114" t="s">
        <v>11</v>
      </c>
      <c r="I2114">
        <v>1</v>
      </c>
      <c r="J2114" t="s">
        <v>19</v>
      </c>
      <c r="K2114" t="s">
        <v>11</v>
      </c>
    </row>
    <row r="2115" spans="1:11" x14ac:dyDescent="0.25">
      <c r="A2115" t="str">
        <f t="shared" si="137"/>
        <v>805</v>
      </c>
      <c r="B2115" t="str">
        <f>"14"</f>
        <v>14</v>
      </c>
      <c r="C2115" t="s">
        <v>2804</v>
      </c>
      <c r="D2115" t="str">
        <f t="shared" si="136"/>
        <v>2</v>
      </c>
      <c r="E2115">
        <v>1674</v>
      </c>
      <c r="F2115">
        <v>1925</v>
      </c>
      <c r="G2115" t="s">
        <v>29</v>
      </c>
      <c r="H2115" t="s">
        <v>11</v>
      </c>
      <c r="I2115">
        <v>1</v>
      </c>
      <c r="J2115" t="s">
        <v>19</v>
      </c>
      <c r="K2115" t="s">
        <v>11</v>
      </c>
    </row>
    <row r="2116" spans="1:11" x14ac:dyDescent="0.25">
      <c r="A2116" t="str">
        <f t="shared" si="137"/>
        <v>805</v>
      </c>
      <c r="B2116" t="str">
        <f>"15"</f>
        <v>15</v>
      </c>
      <c r="C2116" t="s">
        <v>2805</v>
      </c>
      <c r="D2116" t="str">
        <f t="shared" si="136"/>
        <v>2</v>
      </c>
      <c r="E2116">
        <v>1684</v>
      </c>
      <c r="F2116">
        <v>1925</v>
      </c>
      <c r="G2116" t="s">
        <v>2806</v>
      </c>
      <c r="H2116" t="s">
        <v>11</v>
      </c>
      <c r="I2116">
        <v>1</v>
      </c>
      <c r="J2116" t="s">
        <v>19</v>
      </c>
      <c r="K2116" t="s">
        <v>11</v>
      </c>
    </row>
    <row r="2117" spans="1:11" x14ac:dyDescent="0.25">
      <c r="A2117" t="str">
        <f t="shared" si="137"/>
        <v>805</v>
      </c>
      <c r="B2117" t="str">
        <f>"16"</f>
        <v>16</v>
      </c>
      <c r="C2117" t="s">
        <v>2807</v>
      </c>
      <c r="D2117" t="str">
        <f t="shared" si="136"/>
        <v>2</v>
      </c>
      <c r="E2117">
        <v>1204</v>
      </c>
      <c r="F2117">
        <v>1930</v>
      </c>
      <c r="G2117" t="s">
        <v>25</v>
      </c>
      <c r="H2117" t="s">
        <v>11</v>
      </c>
      <c r="I2117">
        <v>1</v>
      </c>
      <c r="J2117" t="s">
        <v>19</v>
      </c>
      <c r="K2117" t="s">
        <v>11</v>
      </c>
    </row>
    <row r="2118" spans="1:11" x14ac:dyDescent="0.25">
      <c r="A2118" t="str">
        <f t="shared" si="137"/>
        <v>805</v>
      </c>
      <c r="B2118" t="str">
        <f>"17"</f>
        <v>17</v>
      </c>
      <c r="C2118" t="s">
        <v>2808</v>
      </c>
      <c r="D2118" t="str">
        <f t="shared" si="136"/>
        <v>2</v>
      </c>
      <c r="E2118">
        <v>1220</v>
      </c>
      <c r="F2118">
        <v>1925</v>
      </c>
      <c r="G2118" t="s">
        <v>25</v>
      </c>
      <c r="H2118" t="s">
        <v>11</v>
      </c>
      <c r="I2118">
        <v>1</v>
      </c>
      <c r="J2118" t="s">
        <v>19</v>
      </c>
      <c r="K2118" t="s">
        <v>11</v>
      </c>
    </row>
    <row r="2119" spans="1:11" x14ac:dyDescent="0.25">
      <c r="A2119" t="str">
        <f t="shared" si="137"/>
        <v>805</v>
      </c>
      <c r="B2119" t="str">
        <f>"18"</f>
        <v>18</v>
      </c>
      <c r="C2119" t="s">
        <v>2809</v>
      </c>
      <c r="D2119" t="str">
        <f t="shared" si="136"/>
        <v>2</v>
      </c>
      <c r="E2119">
        <v>1533</v>
      </c>
      <c r="F2119">
        <v>1925</v>
      </c>
      <c r="G2119" t="s">
        <v>49</v>
      </c>
      <c r="H2119" t="s">
        <v>11</v>
      </c>
      <c r="I2119">
        <v>1</v>
      </c>
      <c r="J2119" t="s">
        <v>19</v>
      </c>
      <c r="K2119" t="s">
        <v>11</v>
      </c>
    </row>
    <row r="2120" spans="1:11" x14ac:dyDescent="0.25">
      <c r="A2120" t="str">
        <f t="shared" si="137"/>
        <v>805</v>
      </c>
      <c r="B2120" t="str">
        <f>"19"</f>
        <v>19</v>
      </c>
      <c r="C2120" t="s">
        <v>2810</v>
      </c>
      <c r="D2120" t="str">
        <f t="shared" si="136"/>
        <v>2</v>
      </c>
      <c r="E2120">
        <v>1486</v>
      </c>
      <c r="F2120">
        <v>1928</v>
      </c>
      <c r="G2120" t="s">
        <v>29</v>
      </c>
      <c r="H2120" t="s">
        <v>11</v>
      </c>
      <c r="I2120">
        <v>1</v>
      </c>
      <c r="J2120" t="s">
        <v>19</v>
      </c>
      <c r="K2120" t="s">
        <v>11</v>
      </c>
    </row>
    <row r="2121" spans="1:11" x14ac:dyDescent="0.25">
      <c r="A2121" t="str">
        <f t="shared" si="137"/>
        <v>805</v>
      </c>
      <c r="B2121" t="str">
        <f>"20"</f>
        <v>20</v>
      </c>
      <c r="C2121" t="s">
        <v>2811</v>
      </c>
      <c r="D2121" t="str">
        <f t="shared" si="136"/>
        <v>2</v>
      </c>
      <c r="E2121">
        <v>1516</v>
      </c>
      <c r="F2121">
        <v>1928</v>
      </c>
      <c r="G2121" t="s">
        <v>49</v>
      </c>
      <c r="H2121" t="s">
        <v>11</v>
      </c>
      <c r="I2121">
        <v>1</v>
      </c>
      <c r="J2121" t="s">
        <v>19</v>
      </c>
      <c r="K2121" t="s">
        <v>11</v>
      </c>
    </row>
    <row r="2122" spans="1:11" x14ac:dyDescent="0.25">
      <c r="A2122" t="str">
        <f t="shared" si="137"/>
        <v>805</v>
      </c>
      <c r="B2122" t="str">
        <f>"21"</f>
        <v>21</v>
      </c>
      <c r="C2122" t="s">
        <v>2812</v>
      </c>
      <c r="D2122" t="str">
        <f t="shared" si="136"/>
        <v>2</v>
      </c>
      <c r="E2122">
        <v>1639</v>
      </c>
      <c r="F2122">
        <v>1920</v>
      </c>
      <c r="G2122" t="s">
        <v>1936</v>
      </c>
      <c r="H2122" t="s">
        <v>11</v>
      </c>
      <c r="I2122">
        <v>1</v>
      </c>
      <c r="J2122" t="s">
        <v>19</v>
      </c>
      <c r="K2122" t="s">
        <v>11</v>
      </c>
    </row>
    <row r="2123" spans="1:11" x14ac:dyDescent="0.25">
      <c r="A2123" t="str">
        <f t="shared" si="137"/>
        <v>805</v>
      </c>
      <c r="B2123" t="str">
        <f>"22"</f>
        <v>22</v>
      </c>
      <c r="C2123" t="s">
        <v>2813</v>
      </c>
      <c r="D2123" t="str">
        <f t="shared" si="136"/>
        <v>2</v>
      </c>
      <c r="E2123">
        <v>1518</v>
      </c>
      <c r="F2123">
        <v>1928</v>
      </c>
      <c r="G2123" t="s">
        <v>424</v>
      </c>
      <c r="H2123" t="s">
        <v>11</v>
      </c>
      <c r="I2123">
        <v>1</v>
      </c>
      <c r="J2123" t="s">
        <v>19</v>
      </c>
      <c r="K2123" t="s">
        <v>11</v>
      </c>
    </row>
    <row r="2124" spans="1:11" x14ac:dyDescent="0.25">
      <c r="A2124" t="str">
        <f t="shared" si="137"/>
        <v>805</v>
      </c>
      <c r="B2124" t="str">
        <f>"23"</f>
        <v>23</v>
      </c>
      <c r="C2124" t="s">
        <v>2814</v>
      </c>
      <c r="D2124" t="str">
        <f t="shared" si="136"/>
        <v>2</v>
      </c>
      <c r="E2124">
        <v>1768</v>
      </c>
      <c r="F2124">
        <v>1905</v>
      </c>
      <c r="G2124" t="s">
        <v>187</v>
      </c>
      <c r="H2124" t="s">
        <v>11</v>
      </c>
      <c r="I2124">
        <v>1</v>
      </c>
      <c r="J2124" t="s">
        <v>19</v>
      </c>
      <c r="K2124" t="s">
        <v>11</v>
      </c>
    </row>
    <row r="2125" spans="1:11" x14ac:dyDescent="0.25">
      <c r="A2125" t="str">
        <f t="shared" si="137"/>
        <v>805</v>
      </c>
      <c r="B2125" t="str">
        <f>"24"</f>
        <v>24</v>
      </c>
      <c r="C2125" t="s">
        <v>2815</v>
      </c>
      <c r="D2125" t="str">
        <f t="shared" si="136"/>
        <v>2</v>
      </c>
      <c r="E2125">
        <v>1757</v>
      </c>
      <c r="F2125">
        <v>1920</v>
      </c>
      <c r="G2125" t="s">
        <v>29</v>
      </c>
      <c r="H2125" t="s">
        <v>11</v>
      </c>
      <c r="I2125">
        <v>1</v>
      </c>
      <c r="J2125" t="s">
        <v>19</v>
      </c>
      <c r="K2125" t="s">
        <v>11</v>
      </c>
    </row>
    <row r="2126" spans="1:11" x14ac:dyDescent="0.25">
      <c r="A2126" t="str">
        <f t="shared" si="137"/>
        <v>805</v>
      </c>
      <c r="B2126" t="str">
        <f>"25"</f>
        <v>25</v>
      </c>
      <c r="C2126" t="s">
        <v>2816</v>
      </c>
      <c r="D2126" t="str">
        <f t="shared" si="136"/>
        <v>2</v>
      </c>
      <c r="E2126">
        <v>1721</v>
      </c>
      <c r="F2126">
        <v>1925</v>
      </c>
      <c r="G2126" t="s">
        <v>29</v>
      </c>
      <c r="H2126" t="s">
        <v>11</v>
      </c>
      <c r="I2126">
        <v>1</v>
      </c>
      <c r="J2126" t="s">
        <v>19</v>
      </c>
      <c r="K2126" t="s">
        <v>11</v>
      </c>
    </row>
    <row r="2127" spans="1:11" x14ac:dyDescent="0.25">
      <c r="A2127" t="str">
        <f t="shared" ref="A2127:A2146" si="138">"806"</f>
        <v>806</v>
      </c>
      <c r="B2127" t="str">
        <f>"1"</f>
        <v>1</v>
      </c>
      <c r="C2127" t="s">
        <v>2817</v>
      </c>
      <c r="D2127" t="str">
        <f t="shared" si="136"/>
        <v>2</v>
      </c>
      <c r="E2127">
        <v>1365</v>
      </c>
      <c r="F2127">
        <v>1925</v>
      </c>
      <c r="G2127" t="s">
        <v>1776</v>
      </c>
      <c r="H2127" t="s">
        <v>11</v>
      </c>
      <c r="I2127">
        <v>1</v>
      </c>
      <c r="J2127" t="s">
        <v>19</v>
      </c>
      <c r="K2127" t="s">
        <v>11</v>
      </c>
    </row>
    <row r="2128" spans="1:11" x14ac:dyDescent="0.25">
      <c r="A2128" t="str">
        <f t="shared" si="138"/>
        <v>806</v>
      </c>
      <c r="B2128" t="str">
        <f>"2"</f>
        <v>2</v>
      </c>
      <c r="C2128" t="s">
        <v>2818</v>
      </c>
      <c r="D2128" t="str">
        <f t="shared" si="136"/>
        <v>2</v>
      </c>
      <c r="E2128">
        <v>1684</v>
      </c>
      <c r="F2128">
        <v>1926</v>
      </c>
      <c r="G2128" t="s">
        <v>29</v>
      </c>
      <c r="H2128" t="s">
        <v>11</v>
      </c>
      <c r="I2128">
        <v>1</v>
      </c>
      <c r="J2128" t="s">
        <v>19</v>
      </c>
      <c r="K2128" t="s">
        <v>11</v>
      </c>
    </row>
    <row r="2129" spans="1:11" x14ac:dyDescent="0.25">
      <c r="A2129" t="str">
        <f t="shared" si="138"/>
        <v>806</v>
      </c>
      <c r="B2129" t="str">
        <f>"3"</f>
        <v>3</v>
      </c>
      <c r="C2129" t="s">
        <v>2819</v>
      </c>
      <c r="D2129" t="str">
        <f t="shared" si="136"/>
        <v>2</v>
      </c>
      <c r="E2129">
        <v>1606</v>
      </c>
      <c r="F2129">
        <v>1926</v>
      </c>
      <c r="G2129" t="s">
        <v>25</v>
      </c>
      <c r="H2129" t="s">
        <v>11</v>
      </c>
      <c r="I2129">
        <v>1</v>
      </c>
      <c r="J2129" t="s">
        <v>19</v>
      </c>
      <c r="K2129" t="s">
        <v>11</v>
      </c>
    </row>
    <row r="2130" spans="1:11" x14ac:dyDescent="0.25">
      <c r="A2130" t="str">
        <f t="shared" si="138"/>
        <v>806</v>
      </c>
      <c r="B2130" t="str">
        <f>"4"</f>
        <v>4</v>
      </c>
      <c r="C2130" t="s">
        <v>2820</v>
      </c>
      <c r="D2130" t="str">
        <f t="shared" si="136"/>
        <v>2</v>
      </c>
      <c r="E2130">
        <v>1617</v>
      </c>
      <c r="F2130">
        <v>1926</v>
      </c>
      <c r="G2130" t="s">
        <v>25</v>
      </c>
      <c r="H2130" t="s">
        <v>11</v>
      </c>
      <c r="I2130">
        <v>1</v>
      </c>
      <c r="J2130" t="s">
        <v>19</v>
      </c>
      <c r="K2130" t="s">
        <v>11</v>
      </c>
    </row>
    <row r="2131" spans="1:11" x14ac:dyDescent="0.25">
      <c r="A2131" t="str">
        <f t="shared" si="138"/>
        <v>806</v>
      </c>
      <c r="B2131" t="str">
        <f>"5"</f>
        <v>5</v>
      </c>
      <c r="C2131" t="s">
        <v>2821</v>
      </c>
      <c r="D2131" t="str">
        <f t="shared" si="136"/>
        <v>2</v>
      </c>
      <c r="E2131">
        <v>1687</v>
      </c>
      <c r="F2131">
        <v>1926</v>
      </c>
      <c r="G2131" t="s">
        <v>29</v>
      </c>
      <c r="H2131" t="s">
        <v>11</v>
      </c>
      <c r="I2131">
        <v>1</v>
      </c>
      <c r="J2131" t="s">
        <v>19</v>
      </c>
      <c r="K2131" t="s">
        <v>11</v>
      </c>
    </row>
    <row r="2132" spans="1:11" x14ac:dyDescent="0.25">
      <c r="A2132" t="str">
        <f t="shared" si="138"/>
        <v>806</v>
      </c>
      <c r="B2132" t="str">
        <f>"6"</f>
        <v>6</v>
      </c>
      <c r="C2132" t="s">
        <v>2822</v>
      </c>
      <c r="D2132" t="str">
        <f t="shared" si="136"/>
        <v>2</v>
      </c>
      <c r="E2132">
        <v>1620</v>
      </c>
      <c r="F2132">
        <v>1926</v>
      </c>
      <c r="G2132" t="s">
        <v>49</v>
      </c>
      <c r="H2132" t="s">
        <v>11</v>
      </c>
      <c r="I2132">
        <v>1</v>
      </c>
      <c r="J2132" t="s">
        <v>19</v>
      </c>
      <c r="K2132" t="s">
        <v>11</v>
      </c>
    </row>
    <row r="2133" spans="1:11" x14ac:dyDescent="0.25">
      <c r="A2133" t="str">
        <f t="shared" si="138"/>
        <v>806</v>
      </c>
      <c r="B2133" t="str">
        <f>"7"</f>
        <v>7</v>
      </c>
      <c r="C2133" t="s">
        <v>2823</v>
      </c>
      <c r="D2133" t="str">
        <f t="shared" si="136"/>
        <v>2</v>
      </c>
      <c r="E2133">
        <v>1484</v>
      </c>
      <c r="F2133">
        <v>1924</v>
      </c>
      <c r="G2133" t="s">
        <v>25</v>
      </c>
      <c r="H2133" t="s">
        <v>11</v>
      </c>
      <c r="I2133">
        <v>1</v>
      </c>
      <c r="J2133" t="s">
        <v>19</v>
      </c>
      <c r="K2133" t="s">
        <v>11</v>
      </c>
    </row>
    <row r="2134" spans="1:11" x14ac:dyDescent="0.25">
      <c r="A2134" t="str">
        <f t="shared" si="138"/>
        <v>806</v>
      </c>
      <c r="B2134" t="str">
        <f>"8"</f>
        <v>8</v>
      </c>
      <c r="C2134" t="s">
        <v>2824</v>
      </c>
      <c r="D2134" t="str">
        <f t="shared" si="136"/>
        <v>2</v>
      </c>
      <c r="E2134">
        <v>1836</v>
      </c>
      <c r="F2134">
        <v>1920</v>
      </c>
      <c r="G2134" t="s">
        <v>25</v>
      </c>
      <c r="H2134" t="s">
        <v>11</v>
      </c>
      <c r="I2134">
        <v>1</v>
      </c>
      <c r="J2134" t="s">
        <v>19</v>
      </c>
      <c r="K2134" t="s">
        <v>11</v>
      </c>
    </row>
    <row r="2135" spans="1:11" x14ac:dyDescent="0.25">
      <c r="A2135" t="str">
        <f t="shared" si="138"/>
        <v>806</v>
      </c>
      <c r="B2135" t="str">
        <f>"9"</f>
        <v>9</v>
      </c>
      <c r="C2135" t="s">
        <v>2825</v>
      </c>
      <c r="D2135" t="str">
        <f t="shared" si="136"/>
        <v>2</v>
      </c>
      <c r="E2135">
        <v>1316</v>
      </c>
      <c r="F2135">
        <v>1937</v>
      </c>
      <c r="G2135" t="s">
        <v>25</v>
      </c>
      <c r="H2135" t="s">
        <v>11</v>
      </c>
      <c r="I2135">
        <v>1</v>
      </c>
      <c r="J2135" t="s">
        <v>19</v>
      </c>
      <c r="K2135" t="s">
        <v>11</v>
      </c>
    </row>
    <row r="2136" spans="1:11" x14ac:dyDescent="0.25">
      <c r="A2136" t="str">
        <f t="shared" si="138"/>
        <v>806</v>
      </c>
      <c r="B2136" t="str">
        <f>"10"</f>
        <v>10</v>
      </c>
      <c r="C2136" t="s">
        <v>2826</v>
      </c>
      <c r="D2136" t="str">
        <f t="shared" si="136"/>
        <v>2</v>
      </c>
      <c r="E2136">
        <v>1368</v>
      </c>
      <c r="F2136">
        <v>1920</v>
      </c>
      <c r="G2136" t="s">
        <v>29</v>
      </c>
      <c r="H2136" t="s">
        <v>11</v>
      </c>
      <c r="I2136">
        <v>1</v>
      </c>
      <c r="J2136" t="s">
        <v>19</v>
      </c>
      <c r="K2136" t="s">
        <v>11</v>
      </c>
    </row>
    <row r="2137" spans="1:11" x14ac:dyDescent="0.25">
      <c r="A2137" t="str">
        <f t="shared" si="138"/>
        <v>806</v>
      </c>
      <c r="B2137" t="str">
        <f>"11"</f>
        <v>11</v>
      </c>
      <c r="C2137" t="s">
        <v>2827</v>
      </c>
      <c r="D2137" t="str">
        <f t="shared" si="136"/>
        <v>2</v>
      </c>
      <c r="E2137">
        <v>1749</v>
      </c>
      <c r="F2137">
        <v>1930</v>
      </c>
      <c r="G2137" t="s">
        <v>29</v>
      </c>
      <c r="H2137" t="s">
        <v>11</v>
      </c>
      <c r="I2137">
        <v>1</v>
      </c>
      <c r="J2137" t="s">
        <v>19</v>
      </c>
      <c r="K2137" t="s">
        <v>11</v>
      </c>
    </row>
    <row r="2138" spans="1:11" x14ac:dyDescent="0.25">
      <c r="A2138" t="str">
        <f t="shared" si="138"/>
        <v>806</v>
      </c>
      <c r="B2138" t="str">
        <f>"12"</f>
        <v>12</v>
      </c>
      <c r="C2138" t="s">
        <v>2828</v>
      </c>
      <c r="D2138" t="str">
        <f t="shared" si="136"/>
        <v>2</v>
      </c>
      <c r="E2138">
        <v>1380</v>
      </c>
      <c r="F2138">
        <v>1924</v>
      </c>
      <c r="G2138" t="s">
        <v>49</v>
      </c>
      <c r="H2138" t="s">
        <v>11</v>
      </c>
      <c r="I2138">
        <v>1</v>
      </c>
      <c r="J2138" t="s">
        <v>19</v>
      </c>
      <c r="K2138" t="s">
        <v>11</v>
      </c>
    </row>
    <row r="2139" spans="1:11" x14ac:dyDescent="0.25">
      <c r="A2139" t="str">
        <f t="shared" si="138"/>
        <v>806</v>
      </c>
      <c r="B2139" t="str">
        <f>"13"</f>
        <v>13</v>
      </c>
      <c r="C2139" t="s">
        <v>2829</v>
      </c>
      <c r="D2139" t="str">
        <f t="shared" si="136"/>
        <v>2</v>
      </c>
      <c r="E2139">
        <v>1666</v>
      </c>
      <c r="F2139">
        <v>1925</v>
      </c>
      <c r="G2139" t="s">
        <v>49</v>
      </c>
      <c r="H2139" t="s">
        <v>11</v>
      </c>
      <c r="I2139">
        <v>1</v>
      </c>
      <c r="J2139" t="s">
        <v>19</v>
      </c>
      <c r="K2139" t="s">
        <v>11</v>
      </c>
    </row>
    <row r="2140" spans="1:11" x14ac:dyDescent="0.25">
      <c r="A2140" t="str">
        <f t="shared" si="138"/>
        <v>806</v>
      </c>
      <c r="B2140" t="str">
        <f>"14"</f>
        <v>14</v>
      </c>
      <c r="C2140" t="s">
        <v>2830</v>
      </c>
      <c r="D2140" t="str">
        <f t="shared" si="136"/>
        <v>2</v>
      </c>
      <c r="E2140">
        <v>2204</v>
      </c>
      <c r="F2140">
        <v>1993</v>
      </c>
      <c r="G2140" t="s">
        <v>2831</v>
      </c>
      <c r="H2140" t="s">
        <v>11</v>
      </c>
      <c r="I2140">
        <v>1</v>
      </c>
      <c r="J2140" t="s">
        <v>19</v>
      </c>
      <c r="K2140" t="s">
        <v>11</v>
      </c>
    </row>
    <row r="2141" spans="1:11" x14ac:dyDescent="0.25">
      <c r="A2141" t="str">
        <f t="shared" si="138"/>
        <v>806</v>
      </c>
      <c r="B2141" t="str">
        <f>"15"</f>
        <v>15</v>
      </c>
      <c r="C2141" t="s">
        <v>2832</v>
      </c>
      <c r="D2141" t="str">
        <f t="shared" si="136"/>
        <v>2</v>
      </c>
      <c r="E2141">
        <v>1720</v>
      </c>
      <c r="F2141">
        <v>1924</v>
      </c>
      <c r="G2141" t="s">
        <v>25</v>
      </c>
      <c r="H2141" t="s">
        <v>11</v>
      </c>
      <c r="I2141">
        <v>1</v>
      </c>
      <c r="J2141" t="s">
        <v>19</v>
      </c>
      <c r="K2141" t="s">
        <v>11</v>
      </c>
    </row>
    <row r="2142" spans="1:11" x14ac:dyDescent="0.25">
      <c r="A2142" t="str">
        <f t="shared" si="138"/>
        <v>806</v>
      </c>
      <c r="B2142" t="str">
        <f>"16"</f>
        <v>16</v>
      </c>
      <c r="C2142" t="s">
        <v>2833</v>
      </c>
      <c r="D2142" t="str">
        <f t="shared" si="136"/>
        <v>2</v>
      </c>
      <c r="E2142">
        <v>1752</v>
      </c>
      <c r="F2142">
        <v>1929</v>
      </c>
      <c r="G2142" t="s">
        <v>49</v>
      </c>
      <c r="H2142" t="s">
        <v>11</v>
      </c>
      <c r="I2142">
        <v>1</v>
      </c>
      <c r="J2142" t="s">
        <v>19</v>
      </c>
      <c r="K2142" t="s">
        <v>11</v>
      </c>
    </row>
    <row r="2143" spans="1:11" x14ac:dyDescent="0.25">
      <c r="A2143" t="str">
        <f t="shared" si="138"/>
        <v>806</v>
      </c>
      <c r="B2143" t="str">
        <f>"17"</f>
        <v>17</v>
      </c>
      <c r="C2143" t="s">
        <v>2834</v>
      </c>
      <c r="D2143" t="str">
        <f t="shared" ref="D2143:D2206" si="139">"2"</f>
        <v>2</v>
      </c>
      <c r="E2143">
        <v>1552</v>
      </c>
      <c r="F2143">
        <v>1920</v>
      </c>
      <c r="G2143" t="s">
        <v>29</v>
      </c>
      <c r="H2143" t="s">
        <v>11</v>
      </c>
      <c r="I2143">
        <v>1</v>
      </c>
      <c r="J2143" t="s">
        <v>19</v>
      </c>
      <c r="K2143" t="s">
        <v>11</v>
      </c>
    </row>
    <row r="2144" spans="1:11" x14ac:dyDescent="0.25">
      <c r="A2144" t="str">
        <f t="shared" si="138"/>
        <v>806</v>
      </c>
      <c r="B2144" t="str">
        <f>"18"</f>
        <v>18</v>
      </c>
      <c r="C2144" t="s">
        <v>2835</v>
      </c>
      <c r="D2144" t="str">
        <f t="shared" si="139"/>
        <v>2</v>
      </c>
      <c r="E2144">
        <v>1597</v>
      </c>
      <c r="F2144">
        <v>1928</v>
      </c>
      <c r="G2144" t="s">
        <v>49</v>
      </c>
      <c r="H2144" t="s">
        <v>11</v>
      </c>
      <c r="I2144">
        <v>1</v>
      </c>
      <c r="J2144" t="s">
        <v>19</v>
      </c>
      <c r="K2144" t="s">
        <v>11</v>
      </c>
    </row>
    <row r="2145" spans="1:11" x14ac:dyDescent="0.25">
      <c r="A2145" t="str">
        <f t="shared" si="138"/>
        <v>806</v>
      </c>
      <c r="B2145" t="str">
        <f>"19"</f>
        <v>19</v>
      </c>
      <c r="C2145" t="s">
        <v>2836</v>
      </c>
      <c r="D2145" t="str">
        <f t="shared" si="139"/>
        <v>2</v>
      </c>
      <c r="E2145">
        <v>1142</v>
      </c>
      <c r="F2145">
        <v>1922</v>
      </c>
      <c r="G2145" t="s">
        <v>29</v>
      </c>
      <c r="H2145" t="s">
        <v>11</v>
      </c>
      <c r="I2145">
        <v>1</v>
      </c>
      <c r="J2145" t="s">
        <v>19</v>
      </c>
      <c r="K2145" t="s">
        <v>11</v>
      </c>
    </row>
    <row r="2146" spans="1:11" x14ac:dyDescent="0.25">
      <c r="A2146" t="str">
        <f t="shared" si="138"/>
        <v>806</v>
      </c>
      <c r="B2146" t="str">
        <f>"20"</f>
        <v>20</v>
      </c>
      <c r="C2146" t="s">
        <v>2837</v>
      </c>
      <c r="D2146" t="str">
        <f t="shared" si="139"/>
        <v>2</v>
      </c>
      <c r="E2146">
        <v>1601</v>
      </c>
      <c r="F2146">
        <v>1929</v>
      </c>
      <c r="G2146" t="s">
        <v>49</v>
      </c>
      <c r="H2146" t="s">
        <v>11</v>
      </c>
      <c r="I2146">
        <v>1</v>
      </c>
      <c r="J2146" t="s">
        <v>19</v>
      </c>
      <c r="K2146" t="s">
        <v>11</v>
      </c>
    </row>
    <row r="2147" spans="1:11" x14ac:dyDescent="0.25">
      <c r="A2147" t="str">
        <f t="shared" ref="A2147:A2166" si="140">"807"</f>
        <v>807</v>
      </c>
      <c r="B2147" t="str">
        <f>"1"</f>
        <v>1</v>
      </c>
      <c r="C2147" t="s">
        <v>2838</v>
      </c>
      <c r="D2147" t="str">
        <f t="shared" si="139"/>
        <v>2</v>
      </c>
      <c r="E2147">
        <v>1667</v>
      </c>
      <c r="F2147">
        <v>1925</v>
      </c>
      <c r="G2147" t="s">
        <v>29</v>
      </c>
      <c r="H2147" t="s">
        <v>11</v>
      </c>
      <c r="I2147">
        <v>1</v>
      </c>
      <c r="J2147" t="s">
        <v>19</v>
      </c>
      <c r="K2147" t="s">
        <v>11</v>
      </c>
    </row>
    <row r="2148" spans="1:11" x14ac:dyDescent="0.25">
      <c r="A2148" t="str">
        <f t="shared" si="140"/>
        <v>807</v>
      </c>
      <c r="B2148" t="str">
        <f>"2"</f>
        <v>2</v>
      </c>
      <c r="C2148" t="s">
        <v>2839</v>
      </c>
      <c r="D2148" t="str">
        <f t="shared" si="139"/>
        <v>2</v>
      </c>
      <c r="E2148">
        <v>2536</v>
      </c>
      <c r="F2148">
        <v>1910</v>
      </c>
      <c r="G2148" t="s">
        <v>25</v>
      </c>
      <c r="H2148" t="s">
        <v>11</v>
      </c>
      <c r="I2148">
        <v>1</v>
      </c>
      <c r="J2148" t="s">
        <v>19</v>
      </c>
      <c r="K2148" t="s">
        <v>11</v>
      </c>
    </row>
    <row r="2149" spans="1:11" x14ac:dyDescent="0.25">
      <c r="A2149" t="str">
        <f t="shared" si="140"/>
        <v>807</v>
      </c>
      <c r="B2149" t="str">
        <f>"3"</f>
        <v>3</v>
      </c>
      <c r="C2149" t="s">
        <v>2840</v>
      </c>
      <c r="D2149" t="str">
        <f t="shared" si="139"/>
        <v>2</v>
      </c>
      <c r="E2149">
        <v>1690</v>
      </c>
      <c r="F2149">
        <v>1925</v>
      </c>
      <c r="G2149" t="s">
        <v>25</v>
      </c>
      <c r="H2149" t="s">
        <v>11</v>
      </c>
      <c r="I2149">
        <v>1</v>
      </c>
      <c r="J2149" t="s">
        <v>19</v>
      </c>
      <c r="K2149" t="s">
        <v>11</v>
      </c>
    </row>
    <row r="2150" spans="1:11" x14ac:dyDescent="0.25">
      <c r="A2150" t="str">
        <f t="shared" si="140"/>
        <v>807</v>
      </c>
      <c r="B2150" t="str">
        <f>"4"</f>
        <v>4</v>
      </c>
      <c r="C2150" t="s">
        <v>2841</v>
      </c>
      <c r="D2150" t="str">
        <f t="shared" si="139"/>
        <v>2</v>
      </c>
      <c r="E2150">
        <v>1668</v>
      </c>
      <c r="F2150">
        <v>1925</v>
      </c>
      <c r="G2150" t="s">
        <v>29</v>
      </c>
      <c r="H2150" t="s">
        <v>11</v>
      </c>
      <c r="I2150">
        <v>1</v>
      </c>
      <c r="J2150" t="s">
        <v>19</v>
      </c>
      <c r="K2150" t="s">
        <v>11</v>
      </c>
    </row>
    <row r="2151" spans="1:11" x14ac:dyDescent="0.25">
      <c r="A2151" t="str">
        <f t="shared" si="140"/>
        <v>807</v>
      </c>
      <c r="B2151" t="str">
        <f>"5"</f>
        <v>5</v>
      </c>
      <c r="C2151" t="s">
        <v>2842</v>
      </c>
      <c r="D2151" t="str">
        <f t="shared" si="139"/>
        <v>2</v>
      </c>
      <c r="E2151">
        <v>1976</v>
      </c>
      <c r="F2151">
        <v>1925</v>
      </c>
      <c r="G2151" t="s">
        <v>29</v>
      </c>
      <c r="H2151" t="s">
        <v>11</v>
      </c>
      <c r="I2151">
        <v>1</v>
      </c>
      <c r="J2151" t="s">
        <v>19</v>
      </c>
      <c r="K2151" t="s">
        <v>11</v>
      </c>
    </row>
    <row r="2152" spans="1:11" x14ac:dyDescent="0.25">
      <c r="A2152" t="str">
        <f t="shared" si="140"/>
        <v>807</v>
      </c>
      <c r="B2152" t="str">
        <f>"6"</f>
        <v>6</v>
      </c>
      <c r="C2152" t="s">
        <v>2843</v>
      </c>
      <c r="D2152" t="str">
        <f t="shared" si="139"/>
        <v>2</v>
      </c>
      <c r="E2152">
        <v>1808</v>
      </c>
      <c r="F2152">
        <v>1925</v>
      </c>
      <c r="G2152" t="s">
        <v>49</v>
      </c>
      <c r="H2152" t="s">
        <v>11</v>
      </c>
      <c r="I2152">
        <v>1</v>
      </c>
      <c r="J2152" t="s">
        <v>19</v>
      </c>
      <c r="K2152" t="s">
        <v>11</v>
      </c>
    </row>
    <row r="2153" spans="1:11" x14ac:dyDescent="0.25">
      <c r="A2153" t="str">
        <f t="shared" si="140"/>
        <v>807</v>
      </c>
      <c r="B2153" t="str">
        <f>"7"</f>
        <v>7</v>
      </c>
      <c r="C2153" t="s">
        <v>2844</v>
      </c>
      <c r="D2153" t="str">
        <f t="shared" si="139"/>
        <v>2</v>
      </c>
      <c r="E2153">
        <v>1710</v>
      </c>
      <c r="F2153">
        <v>1924</v>
      </c>
      <c r="G2153" t="s">
        <v>29</v>
      </c>
      <c r="H2153" t="s">
        <v>11</v>
      </c>
      <c r="I2153">
        <v>1</v>
      </c>
      <c r="J2153" t="s">
        <v>19</v>
      </c>
      <c r="K2153" t="s">
        <v>11</v>
      </c>
    </row>
    <row r="2154" spans="1:11" x14ac:dyDescent="0.25">
      <c r="A2154" t="str">
        <f t="shared" si="140"/>
        <v>807</v>
      </c>
      <c r="B2154" t="str">
        <f>"8"</f>
        <v>8</v>
      </c>
      <c r="C2154" t="s">
        <v>2845</v>
      </c>
      <c r="D2154" t="str">
        <f t="shared" si="139"/>
        <v>2</v>
      </c>
      <c r="E2154">
        <v>1672</v>
      </c>
      <c r="F2154">
        <v>1924</v>
      </c>
      <c r="G2154" t="s">
        <v>29</v>
      </c>
      <c r="H2154" t="s">
        <v>11</v>
      </c>
      <c r="I2154">
        <v>1</v>
      </c>
      <c r="J2154" t="s">
        <v>19</v>
      </c>
      <c r="K2154" t="s">
        <v>11</v>
      </c>
    </row>
    <row r="2155" spans="1:11" x14ac:dyDescent="0.25">
      <c r="A2155" t="str">
        <f t="shared" si="140"/>
        <v>807</v>
      </c>
      <c r="B2155" t="str">
        <f>"9"</f>
        <v>9</v>
      </c>
      <c r="C2155" t="s">
        <v>2846</v>
      </c>
      <c r="D2155" t="str">
        <f t="shared" si="139"/>
        <v>2</v>
      </c>
      <c r="E2155">
        <v>1650</v>
      </c>
      <c r="F2155">
        <v>1927</v>
      </c>
      <c r="G2155" t="s">
        <v>29</v>
      </c>
      <c r="H2155" t="s">
        <v>11</v>
      </c>
      <c r="I2155">
        <v>1</v>
      </c>
      <c r="J2155" t="s">
        <v>19</v>
      </c>
      <c r="K2155" t="s">
        <v>11</v>
      </c>
    </row>
    <row r="2156" spans="1:11" x14ac:dyDescent="0.25">
      <c r="A2156" t="str">
        <f t="shared" si="140"/>
        <v>807</v>
      </c>
      <c r="B2156" t="str">
        <f>"10"</f>
        <v>10</v>
      </c>
      <c r="C2156" t="s">
        <v>2847</v>
      </c>
      <c r="D2156" t="str">
        <f t="shared" si="139"/>
        <v>2</v>
      </c>
      <c r="E2156">
        <v>2061</v>
      </c>
      <c r="F2156">
        <v>1927</v>
      </c>
      <c r="G2156" t="s">
        <v>29</v>
      </c>
      <c r="H2156" t="s">
        <v>11</v>
      </c>
      <c r="I2156">
        <v>1</v>
      </c>
      <c r="J2156" t="s">
        <v>19</v>
      </c>
      <c r="K2156" t="s">
        <v>11</v>
      </c>
    </row>
    <row r="2157" spans="1:11" x14ac:dyDescent="0.25">
      <c r="A2157" t="str">
        <f t="shared" si="140"/>
        <v>807</v>
      </c>
      <c r="B2157" t="str">
        <f>"11"</f>
        <v>11</v>
      </c>
      <c r="C2157" t="s">
        <v>2848</v>
      </c>
      <c r="D2157" t="str">
        <f t="shared" si="139"/>
        <v>2</v>
      </c>
      <c r="E2157">
        <v>1689</v>
      </c>
      <c r="F2157">
        <v>1927</v>
      </c>
      <c r="G2157" t="s">
        <v>29</v>
      </c>
      <c r="H2157" t="s">
        <v>11</v>
      </c>
      <c r="I2157">
        <v>1</v>
      </c>
      <c r="J2157" t="s">
        <v>19</v>
      </c>
      <c r="K2157" t="s">
        <v>11</v>
      </c>
    </row>
    <row r="2158" spans="1:11" x14ac:dyDescent="0.25">
      <c r="A2158" t="str">
        <f t="shared" si="140"/>
        <v>807</v>
      </c>
      <c r="B2158" t="str">
        <f>"12"</f>
        <v>12</v>
      </c>
      <c r="C2158" t="s">
        <v>2849</v>
      </c>
      <c r="D2158" t="str">
        <f t="shared" si="139"/>
        <v>2</v>
      </c>
      <c r="E2158">
        <v>1728</v>
      </c>
      <c r="F2158">
        <v>1915</v>
      </c>
      <c r="G2158" t="s">
        <v>49</v>
      </c>
      <c r="H2158" t="s">
        <v>11</v>
      </c>
      <c r="I2158">
        <v>1</v>
      </c>
      <c r="J2158" t="s">
        <v>19</v>
      </c>
      <c r="K2158" t="s">
        <v>11</v>
      </c>
    </row>
    <row r="2159" spans="1:11" x14ac:dyDescent="0.25">
      <c r="A2159" t="str">
        <f t="shared" si="140"/>
        <v>807</v>
      </c>
      <c r="B2159" t="str">
        <f>"13"</f>
        <v>13</v>
      </c>
      <c r="C2159" t="s">
        <v>2850</v>
      </c>
      <c r="D2159" t="str">
        <f t="shared" si="139"/>
        <v>2</v>
      </c>
      <c r="E2159">
        <v>1619</v>
      </c>
      <c r="F2159">
        <v>1907</v>
      </c>
      <c r="G2159" t="s">
        <v>123</v>
      </c>
      <c r="H2159" t="s">
        <v>11</v>
      </c>
      <c r="I2159">
        <v>1</v>
      </c>
      <c r="J2159" t="s">
        <v>19</v>
      </c>
      <c r="K2159" t="s">
        <v>11</v>
      </c>
    </row>
    <row r="2160" spans="1:11" x14ac:dyDescent="0.25">
      <c r="A2160" t="str">
        <f t="shared" si="140"/>
        <v>807</v>
      </c>
      <c r="B2160" t="str">
        <f>"14"</f>
        <v>14</v>
      </c>
      <c r="C2160" t="s">
        <v>2851</v>
      </c>
      <c r="D2160" t="str">
        <f t="shared" si="139"/>
        <v>2</v>
      </c>
      <c r="E2160">
        <v>2312</v>
      </c>
      <c r="F2160">
        <v>1905</v>
      </c>
      <c r="G2160" t="s">
        <v>29</v>
      </c>
      <c r="H2160" t="s">
        <v>11</v>
      </c>
      <c r="I2160">
        <v>1</v>
      </c>
      <c r="J2160" t="s">
        <v>19</v>
      </c>
      <c r="K2160" t="s">
        <v>11</v>
      </c>
    </row>
    <row r="2161" spans="1:11" x14ac:dyDescent="0.25">
      <c r="A2161" t="str">
        <f t="shared" si="140"/>
        <v>807</v>
      </c>
      <c r="B2161" t="str">
        <f>"15"</f>
        <v>15</v>
      </c>
      <c r="C2161" t="s">
        <v>2852</v>
      </c>
      <c r="D2161" t="str">
        <f t="shared" si="139"/>
        <v>2</v>
      </c>
      <c r="E2161">
        <v>988</v>
      </c>
      <c r="F2161">
        <v>1955</v>
      </c>
      <c r="G2161" t="s">
        <v>21</v>
      </c>
      <c r="H2161" t="s">
        <v>11</v>
      </c>
      <c r="I2161">
        <v>1</v>
      </c>
      <c r="J2161" t="s">
        <v>19</v>
      </c>
      <c r="K2161" t="s">
        <v>11</v>
      </c>
    </row>
    <row r="2162" spans="1:11" x14ac:dyDescent="0.25">
      <c r="A2162" t="str">
        <f t="shared" si="140"/>
        <v>807</v>
      </c>
      <c r="B2162" t="str">
        <f>"16"</f>
        <v>16</v>
      </c>
      <c r="C2162" t="s">
        <v>2853</v>
      </c>
      <c r="D2162" t="str">
        <f t="shared" si="139"/>
        <v>2</v>
      </c>
      <c r="E2162">
        <v>1760</v>
      </c>
      <c r="F2162">
        <v>1925</v>
      </c>
      <c r="G2162" t="s">
        <v>29</v>
      </c>
      <c r="H2162" t="s">
        <v>11</v>
      </c>
      <c r="I2162">
        <v>1</v>
      </c>
      <c r="J2162" t="s">
        <v>19</v>
      </c>
      <c r="K2162" t="s">
        <v>11</v>
      </c>
    </row>
    <row r="2163" spans="1:11" x14ac:dyDescent="0.25">
      <c r="A2163" t="str">
        <f t="shared" si="140"/>
        <v>807</v>
      </c>
      <c r="B2163" t="str">
        <f>"17"</f>
        <v>17</v>
      </c>
      <c r="C2163" t="s">
        <v>2854</v>
      </c>
      <c r="D2163" t="str">
        <f t="shared" si="139"/>
        <v>2</v>
      </c>
      <c r="E2163">
        <v>1681</v>
      </c>
      <c r="F2163">
        <v>1905</v>
      </c>
      <c r="G2163" t="s">
        <v>29</v>
      </c>
      <c r="H2163" t="s">
        <v>11</v>
      </c>
      <c r="I2163">
        <v>1</v>
      </c>
      <c r="J2163" t="s">
        <v>19</v>
      </c>
      <c r="K2163" t="s">
        <v>11</v>
      </c>
    </row>
    <row r="2164" spans="1:11" x14ac:dyDescent="0.25">
      <c r="A2164" t="str">
        <f t="shared" si="140"/>
        <v>807</v>
      </c>
      <c r="B2164" t="str">
        <f>"19"</f>
        <v>19</v>
      </c>
      <c r="C2164" t="s">
        <v>2855</v>
      </c>
      <c r="D2164" t="str">
        <f t="shared" si="139"/>
        <v>2</v>
      </c>
      <c r="E2164">
        <v>1246</v>
      </c>
      <c r="F2164">
        <v>1921</v>
      </c>
      <c r="G2164" t="s">
        <v>25</v>
      </c>
      <c r="H2164" t="s">
        <v>11</v>
      </c>
      <c r="I2164">
        <v>1</v>
      </c>
      <c r="J2164" t="s">
        <v>19</v>
      </c>
      <c r="K2164" t="s">
        <v>11</v>
      </c>
    </row>
    <row r="2165" spans="1:11" x14ac:dyDescent="0.25">
      <c r="A2165" t="str">
        <f t="shared" si="140"/>
        <v>807</v>
      </c>
      <c r="B2165" t="str">
        <f>"20"</f>
        <v>20</v>
      </c>
      <c r="C2165" t="s">
        <v>2856</v>
      </c>
      <c r="D2165" t="str">
        <f t="shared" si="139"/>
        <v>2</v>
      </c>
      <c r="E2165">
        <v>1500</v>
      </c>
      <c r="F2165">
        <v>1925</v>
      </c>
      <c r="G2165" t="s">
        <v>29</v>
      </c>
      <c r="H2165" t="s">
        <v>11</v>
      </c>
      <c r="I2165">
        <v>1</v>
      </c>
      <c r="J2165" t="s">
        <v>19</v>
      </c>
      <c r="K2165" t="s">
        <v>11</v>
      </c>
    </row>
    <row r="2166" spans="1:11" x14ac:dyDescent="0.25">
      <c r="A2166" t="str">
        <f t="shared" si="140"/>
        <v>807</v>
      </c>
      <c r="B2166" t="str">
        <f>"21"</f>
        <v>21</v>
      </c>
      <c r="C2166" t="s">
        <v>2857</v>
      </c>
      <c r="D2166" t="str">
        <f t="shared" si="139"/>
        <v>2</v>
      </c>
      <c r="E2166">
        <v>1612</v>
      </c>
      <c r="F2166">
        <v>1922</v>
      </c>
      <c r="G2166" t="s">
        <v>49</v>
      </c>
      <c r="H2166" t="s">
        <v>11</v>
      </c>
      <c r="I2166">
        <v>1</v>
      </c>
      <c r="J2166" t="s">
        <v>19</v>
      </c>
      <c r="K2166" t="s">
        <v>11</v>
      </c>
    </row>
    <row r="2167" spans="1:11" x14ac:dyDescent="0.25">
      <c r="A2167" t="str">
        <f t="shared" ref="A2167:A2184" si="141">"808"</f>
        <v>808</v>
      </c>
      <c r="B2167" t="str">
        <f>"1"</f>
        <v>1</v>
      </c>
      <c r="C2167" t="s">
        <v>2858</v>
      </c>
      <c r="D2167" t="str">
        <f t="shared" si="139"/>
        <v>2</v>
      </c>
      <c r="E2167">
        <v>1937</v>
      </c>
      <c r="F2167">
        <v>1927</v>
      </c>
      <c r="G2167" t="s">
        <v>29</v>
      </c>
      <c r="H2167" t="s">
        <v>11</v>
      </c>
      <c r="I2167">
        <v>1</v>
      </c>
      <c r="J2167" t="s">
        <v>19</v>
      </c>
      <c r="K2167" t="s">
        <v>11</v>
      </c>
    </row>
    <row r="2168" spans="1:11" x14ac:dyDescent="0.25">
      <c r="A2168" t="str">
        <f t="shared" si="141"/>
        <v>808</v>
      </c>
      <c r="B2168" t="str">
        <f>"2"</f>
        <v>2</v>
      </c>
      <c r="C2168" t="s">
        <v>2859</v>
      </c>
      <c r="D2168" t="str">
        <f t="shared" si="139"/>
        <v>2</v>
      </c>
      <c r="E2168">
        <v>2219</v>
      </c>
      <c r="F2168">
        <v>1925</v>
      </c>
      <c r="G2168" t="s">
        <v>29</v>
      </c>
      <c r="H2168" t="s">
        <v>11</v>
      </c>
      <c r="I2168">
        <v>1</v>
      </c>
      <c r="J2168" t="s">
        <v>19</v>
      </c>
      <c r="K2168" t="s">
        <v>11</v>
      </c>
    </row>
    <row r="2169" spans="1:11" x14ac:dyDescent="0.25">
      <c r="A2169" t="str">
        <f t="shared" si="141"/>
        <v>808</v>
      </c>
      <c r="B2169" t="str">
        <f>"3"</f>
        <v>3</v>
      </c>
      <c r="C2169" t="s">
        <v>2860</v>
      </c>
      <c r="D2169" t="str">
        <f t="shared" si="139"/>
        <v>2</v>
      </c>
      <c r="E2169">
        <v>1352</v>
      </c>
      <c r="F2169">
        <v>1923</v>
      </c>
      <c r="G2169" t="s">
        <v>1936</v>
      </c>
      <c r="H2169" t="s">
        <v>11</v>
      </c>
      <c r="I2169">
        <v>1</v>
      </c>
      <c r="J2169" t="s">
        <v>19</v>
      </c>
      <c r="K2169" t="s">
        <v>11</v>
      </c>
    </row>
    <row r="2170" spans="1:11" x14ac:dyDescent="0.25">
      <c r="A2170" t="str">
        <f t="shared" si="141"/>
        <v>808</v>
      </c>
      <c r="B2170" t="str">
        <f>"4"</f>
        <v>4</v>
      </c>
      <c r="C2170" t="s">
        <v>2861</v>
      </c>
      <c r="D2170" t="str">
        <f t="shared" si="139"/>
        <v>2</v>
      </c>
      <c r="E2170">
        <v>2215</v>
      </c>
      <c r="F2170">
        <v>1905</v>
      </c>
      <c r="G2170" t="s">
        <v>29</v>
      </c>
      <c r="H2170" t="s">
        <v>11</v>
      </c>
      <c r="I2170">
        <v>1</v>
      </c>
      <c r="J2170" t="s">
        <v>19</v>
      </c>
      <c r="K2170" t="s">
        <v>11</v>
      </c>
    </row>
    <row r="2171" spans="1:11" x14ac:dyDescent="0.25">
      <c r="A2171" t="str">
        <f t="shared" si="141"/>
        <v>808</v>
      </c>
      <c r="B2171" t="str">
        <f>"5"</f>
        <v>5</v>
      </c>
      <c r="C2171" t="s">
        <v>2862</v>
      </c>
      <c r="D2171" t="str">
        <f t="shared" si="139"/>
        <v>2</v>
      </c>
      <c r="E2171">
        <v>1400</v>
      </c>
      <c r="F2171">
        <v>1924</v>
      </c>
      <c r="G2171" t="s">
        <v>29</v>
      </c>
      <c r="H2171" t="s">
        <v>11</v>
      </c>
      <c r="I2171">
        <v>1</v>
      </c>
      <c r="J2171" t="s">
        <v>19</v>
      </c>
      <c r="K2171" t="s">
        <v>11</v>
      </c>
    </row>
    <row r="2172" spans="1:11" x14ac:dyDescent="0.25">
      <c r="A2172" t="str">
        <f t="shared" si="141"/>
        <v>808</v>
      </c>
      <c r="B2172" t="str">
        <f>"6"</f>
        <v>6</v>
      </c>
      <c r="C2172" t="s">
        <v>2863</v>
      </c>
      <c r="D2172" t="str">
        <f t="shared" si="139"/>
        <v>2</v>
      </c>
      <c r="E2172">
        <v>1244</v>
      </c>
      <c r="F2172">
        <v>1925</v>
      </c>
      <c r="G2172" t="s">
        <v>29</v>
      </c>
      <c r="H2172" t="s">
        <v>11</v>
      </c>
      <c r="I2172">
        <v>1</v>
      </c>
      <c r="J2172" t="s">
        <v>19</v>
      </c>
      <c r="K2172" t="s">
        <v>11</v>
      </c>
    </row>
    <row r="2173" spans="1:11" x14ac:dyDescent="0.25">
      <c r="A2173" t="str">
        <f t="shared" si="141"/>
        <v>808</v>
      </c>
      <c r="B2173" t="str">
        <f>"7"</f>
        <v>7</v>
      </c>
      <c r="C2173" t="s">
        <v>2864</v>
      </c>
      <c r="D2173" t="str">
        <f t="shared" si="139"/>
        <v>2</v>
      </c>
      <c r="E2173">
        <v>1514</v>
      </c>
      <c r="F2173">
        <v>1924</v>
      </c>
      <c r="G2173" t="s">
        <v>25</v>
      </c>
      <c r="H2173" t="s">
        <v>11</v>
      </c>
      <c r="I2173">
        <v>1</v>
      </c>
      <c r="J2173" t="s">
        <v>19</v>
      </c>
      <c r="K2173" t="s">
        <v>11</v>
      </c>
    </row>
    <row r="2174" spans="1:11" x14ac:dyDescent="0.25">
      <c r="A2174" t="str">
        <f t="shared" si="141"/>
        <v>808</v>
      </c>
      <c r="B2174" t="str">
        <f>"8"</f>
        <v>8</v>
      </c>
      <c r="C2174" t="s">
        <v>2865</v>
      </c>
      <c r="D2174" t="str">
        <f t="shared" si="139"/>
        <v>2</v>
      </c>
      <c r="E2174">
        <v>2496</v>
      </c>
      <c r="F2174">
        <v>1925</v>
      </c>
      <c r="G2174" t="s">
        <v>29</v>
      </c>
      <c r="H2174" t="s">
        <v>11</v>
      </c>
      <c r="I2174">
        <v>1</v>
      </c>
      <c r="J2174" t="s">
        <v>19</v>
      </c>
      <c r="K2174" t="s">
        <v>11</v>
      </c>
    </row>
    <row r="2175" spans="1:11" x14ac:dyDescent="0.25">
      <c r="A2175" t="str">
        <f t="shared" si="141"/>
        <v>808</v>
      </c>
      <c r="B2175" t="str">
        <f>"9"</f>
        <v>9</v>
      </c>
      <c r="C2175" t="s">
        <v>2866</v>
      </c>
      <c r="D2175" t="str">
        <f t="shared" si="139"/>
        <v>2</v>
      </c>
      <c r="E2175">
        <v>1660</v>
      </c>
      <c r="F2175">
        <v>1923</v>
      </c>
      <c r="G2175" t="s">
        <v>29</v>
      </c>
      <c r="H2175" t="s">
        <v>11</v>
      </c>
      <c r="I2175">
        <v>1</v>
      </c>
      <c r="J2175" t="s">
        <v>19</v>
      </c>
      <c r="K2175" t="s">
        <v>11</v>
      </c>
    </row>
    <row r="2176" spans="1:11" x14ac:dyDescent="0.25">
      <c r="A2176" t="str">
        <f t="shared" si="141"/>
        <v>808</v>
      </c>
      <c r="B2176" t="str">
        <f>"10"</f>
        <v>10</v>
      </c>
      <c r="C2176" t="s">
        <v>2867</v>
      </c>
      <c r="D2176" t="str">
        <f t="shared" si="139"/>
        <v>2</v>
      </c>
      <c r="E2176">
        <v>1416</v>
      </c>
      <c r="F2176">
        <v>1925</v>
      </c>
      <c r="G2176" t="s">
        <v>29</v>
      </c>
      <c r="H2176" t="s">
        <v>11</v>
      </c>
      <c r="I2176">
        <v>1</v>
      </c>
      <c r="J2176" t="s">
        <v>19</v>
      </c>
      <c r="K2176" t="s">
        <v>11</v>
      </c>
    </row>
    <row r="2177" spans="1:11" x14ac:dyDescent="0.25">
      <c r="A2177" t="str">
        <f t="shared" si="141"/>
        <v>808</v>
      </c>
      <c r="B2177" t="str">
        <f>"11"</f>
        <v>11</v>
      </c>
      <c r="C2177" t="s">
        <v>2868</v>
      </c>
      <c r="D2177" t="str">
        <f t="shared" si="139"/>
        <v>2</v>
      </c>
      <c r="E2177">
        <v>1634</v>
      </c>
      <c r="F2177">
        <v>1913</v>
      </c>
      <c r="G2177" t="s">
        <v>29</v>
      </c>
      <c r="H2177" t="s">
        <v>11</v>
      </c>
      <c r="I2177">
        <v>1</v>
      </c>
      <c r="J2177" t="s">
        <v>19</v>
      </c>
      <c r="K2177" t="s">
        <v>11</v>
      </c>
    </row>
    <row r="2178" spans="1:11" x14ac:dyDescent="0.25">
      <c r="A2178" t="str">
        <f t="shared" si="141"/>
        <v>808</v>
      </c>
      <c r="B2178" t="str">
        <f>"12"</f>
        <v>12</v>
      </c>
      <c r="C2178" t="s">
        <v>2869</v>
      </c>
      <c r="D2178" t="str">
        <f t="shared" si="139"/>
        <v>2</v>
      </c>
      <c r="E2178">
        <v>1970</v>
      </c>
      <c r="F2178">
        <v>1926</v>
      </c>
      <c r="G2178" t="s">
        <v>49</v>
      </c>
      <c r="H2178" t="s">
        <v>11</v>
      </c>
      <c r="I2178">
        <v>1</v>
      </c>
      <c r="J2178" t="s">
        <v>19</v>
      </c>
      <c r="K2178" t="s">
        <v>11</v>
      </c>
    </row>
    <row r="2179" spans="1:11" x14ac:dyDescent="0.25">
      <c r="A2179" t="str">
        <f t="shared" si="141"/>
        <v>808</v>
      </c>
      <c r="B2179" t="str">
        <f>"13"</f>
        <v>13</v>
      </c>
      <c r="C2179" t="s">
        <v>2870</v>
      </c>
      <c r="D2179" t="str">
        <f t="shared" si="139"/>
        <v>2</v>
      </c>
      <c r="E2179">
        <v>1304</v>
      </c>
      <c r="F2179">
        <v>1931</v>
      </c>
      <c r="G2179" t="s">
        <v>49</v>
      </c>
      <c r="H2179" t="s">
        <v>11</v>
      </c>
      <c r="I2179">
        <v>1</v>
      </c>
      <c r="J2179" t="s">
        <v>19</v>
      </c>
      <c r="K2179" t="s">
        <v>11</v>
      </c>
    </row>
    <row r="2180" spans="1:11" x14ac:dyDescent="0.25">
      <c r="A2180" t="str">
        <f t="shared" si="141"/>
        <v>808</v>
      </c>
      <c r="B2180" t="str">
        <f>"14"</f>
        <v>14</v>
      </c>
      <c r="C2180" t="s">
        <v>2871</v>
      </c>
      <c r="D2180" t="str">
        <f t="shared" si="139"/>
        <v>2</v>
      </c>
      <c r="E2180">
        <v>2060</v>
      </c>
      <c r="F2180">
        <v>1925</v>
      </c>
      <c r="G2180" t="s">
        <v>29</v>
      </c>
      <c r="H2180" t="s">
        <v>11</v>
      </c>
      <c r="I2180">
        <v>1</v>
      </c>
      <c r="J2180" t="s">
        <v>19</v>
      </c>
      <c r="K2180" t="s">
        <v>11</v>
      </c>
    </row>
    <row r="2181" spans="1:11" x14ac:dyDescent="0.25">
      <c r="A2181" t="str">
        <f t="shared" si="141"/>
        <v>808</v>
      </c>
      <c r="B2181" t="str">
        <f>"15"</f>
        <v>15</v>
      </c>
      <c r="C2181" t="s">
        <v>2872</v>
      </c>
      <c r="D2181" t="str">
        <f t="shared" si="139"/>
        <v>2</v>
      </c>
      <c r="E2181">
        <v>2289</v>
      </c>
      <c r="F2181">
        <v>1925</v>
      </c>
      <c r="G2181" t="s">
        <v>29</v>
      </c>
      <c r="H2181" t="s">
        <v>11</v>
      </c>
      <c r="I2181">
        <v>1</v>
      </c>
      <c r="J2181" t="s">
        <v>19</v>
      </c>
      <c r="K2181" t="s">
        <v>11</v>
      </c>
    </row>
    <row r="2182" spans="1:11" x14ac:dyDescent="0.25">
      <c r="A2182" t="str">
        <f t="shared" si="141"/>
        <v>808</v>
      </c>
      <c r="B2182" t="str">
        <f>"16"</f>
        <v>16</v>
      </c>
      <c r="C2182" t="s">
        <v>2873</v>
      </c>
      <c r="D2182" t="str">
        <f t="shared" si="139"/>
        <v>2</v>
      </c>
      <c r="E2182">
        <v>1398</v>
      </c>
      <c r="F2182">
        <v>1920</v>
      </c>
      <c r="G2182" t="s">
        <v>49</v>
      </c>
      <c r="H2182" t="s">
        <v>11</v>
      </c>
      <c r="I2182">
        <v>1</v>
      </c>
      <c r="J2182" t="s">
        <v>19</v>
      </c>
      <c r="K2182" t="s">
        <v>11</v>
      </c>
    </row>
    <row r="2183" spans="1:11" x14ac:dyDescent="0.25">
      <c r="A2183" t="str">
        <f t="shared" si="141"/>
        <v>808</v>
      </c>
      <c r="B2183" t="str">
        <f>"17"</f>
        <v>17</v>
      </c>
      <c r="C2183" t="s">
        <v>2874</v>
      </c>
      <c r="D2183" t="str">
        <f t="shared" si="139"/>
        <v>2</v>
      </c>
      <c r="E2183">
        <v>1210</v>
      </c>
      <c r="F2183">
        <v>1925</v>
      </c>
      <c r="G2183" t="s">
        <v>49</v>
      </c>
      <c r="H2183" t="s">
        <v>11</v>
      </c>
      <c r="I2183">
        <v>1</v>
      </c>
      <c r="J2183" t="s">
        <v>19</v>
      </c>
      <c r="K2183" t="s">
        <v>11</v>
      </c>
    </row>
    <row r="2184" spans="1:11" x14ac:dyDescent="0.25">
      <c r="A2184" t="str">
        <f t="shared" si="141"/>
        <v>808</v>
      </c>
      <c r="B2184" t="str">
        <f>"18"</f>
        <v>18</v>
      </c>
      <c r="C2184" t="s">
        <v>2875</v>
      </c>
      <c r="D2184" t="str">
        <f t="shared" si="139"/>
        <v>2</v>
      </c>
      <c r="E2184">
        <v>1894</v>
      </c>
      <c r="F2184">
        <v>1927</v>
      </c>
      <c r="G2184" t="s">
        <v>49</v>
      </c>
      <c r="H2184" t="s">
        <v>11</v>
      </c>
      <c r="I2184">
        <v>1</v>
      </c>
      <c r="J2184" t="s">
        <v>19</v>
      </c>
      <c r="K2184" t="s">
        <v>11</v>
      </c>
    </row>
    <row r="2185" spans="1:11" x14ac:dyDescent="0.25">
      <c r="A2185" t="str">
        <f t="shared" ref="A2185:A2207" si="142">"809"</f>
        <v>809</v>
      </c>
      <c r="B2185" t="str">
        <f>"2"</f>
        <v>2</v>
      </c>
      <c r="C2185" t="s">
        <v>2876</v>
      </c>
      <c r="D2185" t="str">
        <f t="shared" si="139"/>
        <v>2</v>
      </c>
      <c r="E2185">
        <v>2083</v>
      </c>
      <c r="F2185">
        <v>1910</v>
      </c>
      <c r="G2185" t="s">
        <v>207</v>
      </c>
      <c r="H2185" t="s">
        <v>11</v>
      </c>
      <c r="I2185">
        <v>2</v>
      </c>
      <c r="J2185" t="s">
        <v>1865</v>
      </c>
      <c r="K2185" t="s">
        <v>11</v>
      </c>
    </row>
    <row r="2186" spans="1:11" x14ac:dyDescent="0.25">
      <c r="A2186" t="str">
        <f t="shared" si="142"/>
        <v>809</v>
      </c>
      <c r="B2186" t="str">
        <f>"3"</f>
        <v>3</v>
      </c>
      <c r="C2186" t="s">
        <v>2877</v>
      </c>
      <c r="D2186" t="str">
        <f t="shared" si="139"/>
        <v>2</v>
      </c>
      <c r="E2186">
        <v>3381</v>
      </c>
      <c r="F2186">
        <v>1920</v>
      </c>
      <c r="G2186" t="s">
        <v>2878</v>
      </c>
      <c r="H2186" t="s">
        <v>11</v>
      </c>
      <c r="I2186">
        <v>2</v>
      </c>
      <c r="J2186" t="s">
        <v>1865</v>
      </c>
      <c r="K2186" t="s">
        <v>11</v>
      </c>
    </row>
    <row r="2187" spans="1:11" x14ac:dyDescent="0.25">
      <c r="A2187" t="str">
        <f t="shared" si="142"/>
        <v>809</v>
      </c>
      <c r="B2187" t="str">
        <f>"7"</f>
        <v>7</v>
      </c>
      <c r="C2187" t="s">
        <v>2882</v>
      </c>
      <c r="D2187" t="str">
        <f t="shared" si="139"/>
        <v>2</v>
      </c>
      <c r="E2187">
        <v>1717</v>
      </c>
      <c r="F2187">
        <v>1915</v>
      </c>
      <c r="G2187" t="s">
        <v>29</v>
      </c>
      <c r="H2187" t="s">
        <v>11</v>
      </c>
      <c r="I2187">
        <v>1</v>
      </c>
      <c r="J2187" t="s">
        <v>19</v>
      </c>
      <c r="K2187" t="s">
        <v>11</v>
      </c>
    </row>
    <row r="2188" spans="1:11" x14ac:dyDescent="0.25">
      <c r="A2188" t="str">
        <f t="shared" si="142"/>
        <v>809</v>
      </c>
      <c r="B2188" t="str">
        <f>"8"</f>
        <v>8</v>
      </c>
      <c r="C2188" t="s">
        <v>2883</v>
      </c>
      <c r="D2188" t="str">
        <f t="shared" si="139"/>
        <v>2</v>
      </c>
      <c r="E2188">
        <v>2407</v>
      </c>
      <c r="F2188">
        <v>1910</v>
      </c>
      <c r="G2188" t="s">
        <v>119</v>
      </c>
      <c r="H2188" t="s">
        <v>11</v>
      </c>
      <c r="I2188">
        <v>2</v>
      </c>
      <c r="J2188" t="s">
        <v>19</v>
      </c>
      <c r="K2188" t="s">
        <v>11</v>
      </c>
    </row>
    <row r="2189" spans="1:11" x14ac:dyDescent="0.25">
      <c r="A2189" t="str">
        <f t="shared" si="142"/>
        <v>809</v>
      </c>
      <c r="B2189" t="str">
        <f>"9"</f>
        <v>9</v>
      </c>
      <c r="C2189" t="s">
        <v>2884</v>
      </c>
      <c r="D2189" t="str">
        <f t="shared" si="139"/>
        <v>2</v>
      </c>
      <c r="E2189">
        <v>1686</v>
      </c>
      <c r="F2189">
        <v>1928</v>
      </c>
      <c r="G2189" t="s">
        <v>21</v>
      </c>
      <c r="H2189" t="s">
        <v>11</v>
      </c>
      <c r="I2189">
        <v>1</v>
      </c>
      <c r="J2189" t="s">
        <v>19</v>
      </c>
      <c r="K2189" t="s">
        <v>11</v>
      </c>
    </row>
    <row r="2190" spans="1:11" x14ac:dyDescent="0.25">
      <c r="A2190" t="str">
        <f t="shared" si="142"/>
        <v>809</v>
      </c>
      <c r="B2190" t="str">
        <f>"10"</f>
        <v>10</v>
      </c>
      <c r="C2190" t="s">
        <v>2885</v>
      </c>
      <c r="D2190" t="str">
        <f t="shared" si="139"/>
        <v>2</v>
      </c>
      <c r="E2190">
        <v>2205</v>
      </c>
      <c r="F2190">
        <v>1905</v>
      </c>
      <c r="G2190" t="s">
        <v>49</v>
      </c>
      <c r="H2190" t="s">
        <v>11</v>
      </c>
      <c r="I2190">
        <v>1</v>
      </c>
      <c r="J2190" t="s">
        <v>19</v>
      </c>
      <c r="K2190" t="s">
        <v>11</v>
      </c>
    </row>
    <row r="2191" spans="1:11" x14ac:dyDescent="0.25">
      <c r="A2191" t="str">
        <f t="shared" si="142"/>
        <v>809</v>
      </c>
      <c r="B2191" t="str">
        <f>"11"</f>
        <v>11</v>
      </c>
      <c r="C2191" t="s">
        <v>2886</v>
      </c>
      <c r="D2191" t="str">
        <f t="shared" si="139"/>
        <v>2</v>
      </c>
      <c r="E2191">
        <v>1891</v>
      </c>
      <c r="F2191">
        <v>1915</v>
      </c>
      <c r="G2191" t="s">
        <v>49</v>
      </c>
      <c r="H2191" t="s">
        <v>11</v>
      </c>
      <c r="I2191">
        <v>1</v>
      </c>
      <c r="J2191" t="s">
        <v>19</v>
      </c>
      <c r="K2191" t="s">
        <v>11</v>
      </c>
    </row>
    <row r="2192" spans="1:11" x14ac:dyDescent="0.25">
      <c r="A2192" t="str">
        <f t="shared" si="142"/>
        <v>809</v>
      </c>
      <c r="B2192" t="str">
        <f>"12"</f>
        <v>12</v>
      </c>
      <c r="C2192" t="s">
        <v>2887</v>
      </c>
      <c r="D2192" t="str">
        <f t="shared" si="139"/>
        <v>2</v>
      </c>
      <c r="E2192">
        <v>1945</v>
      </c>
      <c r="F2192">
        <v>1905</v>
      </c>
      <c r="G2192" t="s">
        <v>49</v>
      </c>
      <c r="H2192" t="s">
        <v>11</v>
      </c>
      <c r="I2192">
        <v>1</v>
      </c>
      <c r="J2192" t="s">
        <v>19</v>
      </c>
      <c r="K2192" t="s">
        <v>11</v>
      </c>
    </row>
    <row r="2193" spans="1:11" x14ac:dyDescent="0.25">
      <c r="A2193" t="str">
        <f t="shared" si="142"/>
        <v>809</v>
      </c>
      <c r="B2193" t="str">
        <f>"13"</f>
        <v>13</v>
      </c>
      <c r="C2193" t="s">
        <v>2888</v>
      </c>
      <c r="D2193" t="str">
        <f t="shared" si="139"/>
        <v>2</v>
      </c>
      <c r="E2193">
        <v>2880</v>
      </c>
      <c r="F2193">
        <v>1905</v>
      </c>
      <c r="G2193" t="s">
        <v>321</v>
      </c>
      <c r="H2193" t="s">
        <v>11</v>
      </c>
      <c r="I2193">
        <v>2</v>
      </c>
      <c r="J2193" t="s">
        <v>19</v>
      </c>
      <c r="K2193" t="s">
        <v>11</v>
      </c>
    </row>
    <row r="2194" spans="1:11" x14ac:dyDescent="0.25">
      <c r="A2194" t="str">
        <f t="shared" si="142"/>
        <v>809</v>
      </c>
      <c r="B2194" t="str">
        <f>"14"</f>
        <v>14</v>
      </c>
      <c r="C2194" t="s">
        <v>2889</v>
      </c>
      <c r="D2194" t="str">
        <f t="shared" si="139"/>
        <v>2</v>
      </c>
      <c r="E2194">
        <v>2167</v>
      </c>
      <c r="F2194">
        <v>1905</v>
      </c>
      <c r="G2194" t="s">
        <v>316</v>
      </c>
      <c r="H2194" t="s">
        <v>11</v>
      </c>
      <c r="I2194">
        <v>2</v>
      </c>
      <c r="J2194" t="s">
        <v>19</v>
      </c>
      <c r="K2194" t="s">
        <v>11</v>
      </c>
    </row>
    <row r="2195" spans="1:11" x14ac:dyDescent="0.25">
      <c r="A2195" t="str">
        <f t="shared" si="142"/>
        <v>809</v>
      </c>
      <c r="B2195" t="str">
        <f>"15"</f>
        <v>15</v>
      </c>
      <c r="C2195" t="s">
        <v>2890</v>
      </c>
      <c r="D2195" t="str">
        <f t="shared" si="139"/>
        <v>2</v>
      </c>
      <c r="E2195">
        <v>2267</v>
      </c>
      <c r="F2195">
        <v>1895</v>
      </c>
      <c r="G2195" t="s">
        <v>49</v>
      </c>
      <c r="H2195" t="s">
        <v>11</v>
      </c>
      <c r="I2195">
        <v>1</v>
      </c>
      <c r="J2195" t="s">
        <v>19</v>
      </c>
      <c r="K2195" t="s">
        <v>11</v>
      </c>
    </row>
    <row r="2196" spans="1:11" x14ac:dyDescent="0.25">
      <c r="A2196" t="str">
        <f t="shared" si="142"/>
        <v>809</v>
      </c>
      <c r="B2196" t="str">
        <f>"16"</f>
        <v>16</v>
      </c>
      <c r="C2196" t="s">
        <v>2891</v>
      </c>
      <c r="D2196" t="str">
        <f t="shared" si="139"/>
        <v>2</v>
      </c>
      <c r="E2196">
        <v>2189</v>
      </c>
      <c r="F2196">
        <v>1904</v>
      </c>
      <c r="G2196" t="s">
        <v>29</v>
      </c>
      <c r="H2196" t="s">
        <v>11</v>
      </c>
      <c r="I2196">
        <v>1</v>
      </c>
      <c r="J2196" t="s">
        <v>19</v>
      </c>
      <c r="K2196" t="s">
        <v>11</v>
      </c>
    </row>
    <row r="2197" spans="1:11" x14ac:dyDescent="0.25">
      <c r="A2197" t="str">
        <f t="shared" si="142"/>
        <v>809</v>
      </c>
      <c r="B2197" t="str">
        <f>"17"</f>
        <v>17</v>
      </c>
      <c r="C2197" t="s">
        <v>2892</v>
      </c>
      <c r="D2197" t="str">
        <f t="shared" si="139"/>
        <v>2</v>
      </c>
      <c r="E2197">
        <v>1778</v>
      </c>
      <c r="F2197">
        <v>1903</v>
      </c>
      <c r="G2197" t="s">
        <v>52</v>
      </c>
      <c r="H2197" t="s">
        <v>11</v>
      </c>
      <c r="I2197">
        <v>2</v>
      </c>
      <c r="J2197" t="s">
        <v>19</v>
      </c>
      <c r="K2197" t="s">
        <v>11</v>
      </c>
    </row>
    <row r="2198" spans="1:11" x14ac:dyDescent="0.25">
      <c r="A2198" t="str">
        <f t="shared" si="142"/>
        <v>809</v>
      </c>
      <c r="B2198" t="str">
        <f>"18"</f>
        <v>18</v>
      </c>
      <c r="C2198" t="s">
        <v>2893</v>
      </c>
      <c r="D2198" t="str">
        <f t="shared" si="139"/>
        <v>2</v>
      </c>
      <c r="E2198">
        <v>1864</v>
      </c>
      <c r="F2198">
        <v>1916</v>
      </c>
      <c r="G2198" t="s">
        <v>29</v>
      </c>
      <c r="H2198" t="s">
        <v>11</v>
      </c>
      <c r="I2198">
        <v>1</v>
      </c>
      <c r="J2198" t="s">
        <v>19</v>
      </c>
      <c r="K2198" t="s">
        <v>11</v>
      </c>
    </row>
    <row r="2199" spans="1:11" x14ac:dyDescent="0.25">
      <c r="A2199" t="str">
        <f t="shared" si="142"/>
        <v>809</v>
      </c>
      <c r="B2199" t="str">
        <f>"19"</f>
        <v>19</v>
      </c>
      <c r="C2199" t="s">
        <v>2894</v>
      </c>
      <c r="D2199" t="str">
        <f t="shared" si="139"/>
        <v>2</v>
      </c>
      <c r="E2199">
        <v>3952</v>
      </c>
      <c r="F2199">
        <v>1894</v>
      </c>
      <c r="G2199" t="s">
        <v>894</v>
      </c>
      <c r="H2199" t="s">
        <v>11</v>
      </c>
      <c r="I2199">
        <v>3</v>
      </c>
      <c r="J2199" t="s">
        <v>19</v>
      </c>
      <c r="K2199" t="s">
        <v>11</v>
      </c>
    </row>
    <row r="2200" spans="1:11" x14ac:dyDescent="0.25">
      <c r="A2200" t="str">
        <f t="shared" si="142"/>
        <v>809</v>
      </c>
      <c r="B2200" t="str">
        <f>"20"</f>
        <v>20</v>
      </c>
      <c r="C2200" t="s">
        <v>2895</v>
      </c>
      <c r="D2200" t="str">
        <f t="shared" si="139"/>
        <v>2</v>
      </c>
      <c r="E2200">
        <v>1485</v>
      </c>
      <c r="F2200">
        <v>1910</v>
      </c>
      <c r="G2200" t="s">
        <v>25</v>
      </c>
      <c r="H2200" t="s">
        <v>11</v>
      </c>
      <c r="I2200">
        <v>1</v>
      </c>
      <c r="J2200" t="s">
        <v>19</v>
      </c>
      <c r="K2200" t="s">
        <v>11</v>
      </c>
    </row>
    <row r="2201" spans="1:11" x14ac:dyDescent="0.25">
      <c r="A2201" t="str">
        <f t="shared" si="142"/>
        <v>809</v>
      </c>
      <c r="B2201" t="str">
        <f>"21"</f>
        <v>21</v>
      </c>
      <c r="C2201" t="s">
        <v>2896</v>
      </c>
      <c r="D2201" t="str">
        <f t="shared" si="139"/>
        <v>2</v>
      </c>
      <c r="E2201">
        <v>2520</v>
      </c>
      <c r="F2201">
        <v>1910</v>
      </c>
      <c r="G2201" t="s">
        <v>207</v>
      </c>
      <c r="H2201" t="s">
        <v>11</v>
      </c>
      <c r="I2201">
        <v>2</v>
      </c>
      <c r="J2201" t="s">
        <v>19</v>
      </c>
      <c r="K2201" t="s">
        <v>11</v>
      </c>
    </row>
    <row r="2202" spans="1:11" x14ac:dyDescent="0.25">
      <c r="A2202" t="str">
        <f t="shared" si="142"/>
        <v>809</v>
      </c>
      <c r="B2202" t="str">
        <f>"22"</f>
        <v>22</v>
      </c>
      <c r="C2202" t="s">
        <v>2897</v>
      </c>
      <c r="D2202" t="str">
        <f t="shared" si="139"/>
        <v>2</v>
      </c>
      <c r="E2202">
        <v>2150</v>
      </c>
      <c r="F2202">
        <v>1910</v>
      </c>
      <c r="G2202" t="s">
        <v>25</v>
      </c>
      <c r="H2202" t="s">
        <v>11</v>
      </c>
      <c r="I2202">
        <v>1</v>
      </c>
      <c r="J2202" t="s">
        <v>19</v>
      </c>
      <c r="K2202" t="s">
        <v>11</v>
      </c>
    </row>
    <row r="2203" spans="1:11" x14ac:dyDescent="0.25">
      <c r="A2203" t="str">
        <f t="shared" si="142"/>
        <v>809</v>
      </c>
      <c r="B2203" t="str">
        <f>"23"</f>
        <v>23</v>
      </c>
      <c r="C2203" t="s">
        <v>2898</v>
      </c>
      <c r="D2203" t="str">
        <f t="shared" si="139"/>
        <v>2</v>
      </c>
      <c r="E2203">
        <v>1753</v>
      </c>
      <c r="F2203">
        <v>1925</v>
      </c>
      <c r="G2203" t="s">
        <v>2899</v>
      </c>
      <c r="H2203" t="s">
        <v>11</v>
      </c>
      <c r="I2203">
        <v>1</v>
      </c>
      <c r="J2203" t="s">
        <v>19</v>
      </c>
      <c r="K2203" t="s">
        <v>11</v>
      </c>
    </row>
    <row r="2204" spans="1:11" x14ac:dyDescent="0.25">
      <c r="A2204" t="str">
        <f t="shared" si="142"/>
        <v>809</v>
      </c>
      <c r="B2204" t="str">
        <f>"24"</f>
        <v>24</v>
      </c>
      <c r="C2204" t="s">
        <v>2900</v>
      </c>
      <c r="D2204" t="str">
        <f t="shared" si="139"/>
        <v>2</v>
      </c>
      <c r="E2204">
        <v>1492</v>
      </c>
      <c r="F2204">
        <v>1925</v>
      </c>
      <c r="G2204" t="s">
        <v>2899</v>
      </c>
      <c r="H2204" t="s">
        <v>11</v>
      </c>
      <c r="I2204">
        <v>1</v>
      </c>
      <c r="J2204" t="s">
        <v>19</v>
      </c>
      <c r="K2204" t="s">
        <v>11</v>
      </c>
    </row>
    <row r="2205" spans="1:11" x14ac:dyDescent="0.25">
      <c r="A2205" t="str">
        <f t="shared" si="142"/>
        <v>809</v>
      </c>
      <c r="B2205" t="str">
        <f>"25"</f>
        <v>25</v>
      </c>
      <c r="C2205" t="s">
        <v>2901</v>
      </c>
      <c r="D2205" t="str">
        <f t="shared" si="139"/>
        <v>2</v>
      </c>
      <c r="E2205">
        <v>2812</v>
      </c>
      <c r="F2205">
        <v>1948</v>
      </c>
      <c r="G2205" t="s">
        <v>64</v>
      </c>
      <c r="H2205" t="s">
        <v>11</v>
      </c>
      <c r="I2205">
        <v>1</v>
      </c>
      <c r="J2205" t="s">
        <v>19</v>
      </c>
      <c r="K2205" t="s">
        <v>11</v>
      </c>
    </row>
    <row r="2206" spans="1:11" x14ac:dyDescent="0.25">
      <c r="A2206" t="str">
        <f t="shared" si="142"/>
        <v>809</v>
      </c>
      <c r="B2206" t="str">
        <f>"26"</f>
        <v>26</v>
      </c>
      <c r="C2206" t="s">
        <v>2902</v>
      </c>
      <c r="D2206" t="str">
        <f t="shared" si="139"/>
        <v>2</v>
      </c>
      <c r="E2206">
        <v>1365</v>
      </c>
      <c r="F2206">
        <v>1955</v>
      </c>
      <c r="G2206" t="s">
        <v>35</v>
      </c>
      <c r="H2206" t="s">
        <v>11</v>
      </c>
      <c r="I2206">
        <v>1</v>
      </c>
      <c r="J2206" t="s">
        <v>19</v>
      </c>
      <c r="K2206" t="s">
        <v>11</v>
      </c>
    </row>
    <row r="2207" spans="1:11" x14ac:dyDescent="0.25">
      <c r="A2207" t="str">
        <f t="shared" si="142"/>
        <v>809</v>
      </c>
      <c r="B2207" t="str">
        <f>"27"</f>
        <v>27</v>
      </c>
      <c r="C2207" t="s">
        <v>2903</v>
      </c>
      <c r="D2207" t="str">
        <f t="shared" ref="D2207:D2270" si="143">"2"</f>
        <v>2</v>
      </c>
      <c r="E2207">
        <v>3234</v>
      </c>
      <c r="F2207">
        <v>1899</v>
      </c>
      <c r="G2207" t="s">
        <v>49</v>
      </c>
      <c r="H2207" t="s">
        <v>11</v>
      </c>
      <c r="I2207">
        <v>1</v>
      </c>
      <c r="J2207" t="s">
        <v>19</v>
      </c>
      <c r="K2207" t="s">
        <v>11</v>
      </c>
    </row>
    <row r="2208" spans="1:11" x14ac:dyDescent="0.25">
      <c r="A2208" t="str">
        <f t="shared" ref="A2208:A2255" si="144">"810"</f>
        <v>810</v>
      </c>
      <c r="B2208" t="str">
        <f>"1"</f>
        <v>1</v>
      </c>
      <c r="C2208" t="s">
        <v>2904</v>
      </c>
      <c r="D2208" t="str">
        <f t="shared" si="143"/>
        <v>2</v>
      </c>
      <c r="E2208">
        <v>1712</v>
      </c>
      <c r="F2208">
        <v>1900</v>
      </c>
      <c r="G2208" t="s">
        <v>49</v>
      </c>
      <c r="H2208" t="s">
        <v>11</v>
      </c>
      <c r="I2208">
        <v>1</v>
      </c>
      <c r="J2208" t="s">
        <v>19</v>
      </c>
      <c r="K2208" t="s">
        <v>11</v>
      </c>
    </row>
    <row r="2209" spans="1:11" x14ac:dyDescent="0.25">
      <c r="A2209" t="str">
        <f t="shared" si="144"/>
        <v>810</v>
      </c>
      <c r="B2209" t="str">
        <f>"2"</f>
        <v>2</v>
      </c>
      <c r="C2209" t="s">
        <v>2905</v>
      </c>
      <c r="D2209" t="str">
        <f t="shared" si="143"/>
        <v>2</v>
      </c>
      <c r="E2209">
        <v>1912</v>
      </c>
      <c r="F2209">
        <v>0</v>
      </c>
      <c r="G2209" t="s">
        <v>25</v>
      </c>
      <c r="H2209" t="s">
        <v>11</v>
      </c>
      <c r="I2209">
        <v>1</v>
      </c>
      <c r="J2209" t="s">
        <v>19</v>
      </c>
      <c r="K2209" t="s">
        <v>11</v>
      </c>
    </row>
    <row r="2210" spans="1:11" x14ac:dyDescent="0.25">
      <c r="A2210" t="str">
        <f t="shared" si="144"/>
        <v>810</v>
      </c>
      <c r="B2210" t="str">
        <f>"3"</f>
        <v>3</v>
      </c>
      <c r="C2210" t="s">
        <v>2906</v>
      </c>
      <c r="D2210" t="str">
        <f t="shared" si="143"/>
        <v>2</v>
      </c>
      <c r="E2210">
        <v>2007</v>
      </c>
      <c r="F2210">
        <v>1904</v>
      </c>
      <c r="G2210" t="s">
        <v>29</v>
      </c>
      <c r="H2210" t="s">
        <v>11</v>
      </c>
      <c r="I2210">
        <v>1</v>
      </c>
      <c r="J2210" t="s">
        <v>19</v>
      </c>
      <c r="K2210" t="s">
        <v>11</v>
      </c>
    </row>
    <row r="2211" spans="1:11" x14ac:dyDescent="0.25">
      <c r="A2211" t="str">
        <f t="shared" si="144"/>
        <v>810</v>
      </c>
      <c r="B2211" t="str">
        <f>"4"</f>
        <v>4</v>
      </c>
      <c r="C2211" t="s">
        <v>2907</v>
      </c>
      <c r="D2211" t="str">
        <f t="shared" si="143"/>
        <v>2</v>
      </c>
      <c r="E2211">
        <v>2552</v>
      </c>
      <c r="F2211">
        <v>1910</v>
      </c>
      <c r="G2211" t="s">
        <v>207</v>
      </c>
      <c r="H2211">
        <v>5</v>
      </c>
      <c r="I2211">
        <v>2</v>
      </c>
      <c r="J2211" t="s">
        <v>19</v>
      </c>
      <c r="K2211" t="s">
        <v>11</v>
      </c>
    </row>
    <row r="2212" spans="1:11" x14ac:dyDescent="0.25">
      <c r="A2212" t="str">
        <f t="shared" si="144"/>
        <v>810</v>
      </c>
      <c r="B2212" t="str">
        <f>"6"</f>
        <v>6</v>
      </c>
      <c r="C2212" t="s">
        <v>2908</v>
      </c>
      <c r="D2212" t="str">
        <f t="shared" si="143"/>
        <v>2</v>
      </c>
      <c r="E2212">
        <v>2869</v>
      </c>
      <c r="F2212">
        <v>0</v>
      </c>
      <c r="G2212" t="s">
        <v>433</v>
      </c>
      <c r="H2212" t="s">
        <v>11</v>
      </c>
      <c r="I2212">
        <v>2</v>
      </c>
      <c r="J2212" t="s">
        <v>19</v>
      </c>
      <c r="K2212" t="s">
        <v>11</v>
      </c>
    </row>
    <row r="2213" spans="1:11" x14ac:dyDescent="0.25">
      <c r="A2213" t="str">
        <f t="shared" si="144"/>
        <v>810</v>
      </c>
      <c r="B2213" t="str">
        <f>"7.01"</f>
        <v>7.01</v>
      </c>
      <c r="C2213" t="s">
        <v>2909</v>
      </c>
      <c r="D2213" t="str">
        <f t="shared" si="143"/>
        <v>2</v>
      </c>
      <c r="E2213">
        <v>2528</v>
      </c>
      <c r="F2213">
        <v>0</v>
      </c>
      <c r="G2213" t="s">
        <v>433</v>
      </c>
      <c r="H2213" t="s">
        <v>11</v>
      </c>
      <c r="I2213">
        <v>2</v>
      </c>
      <c r="J2213" t="s">
        <v>19</v>
      </c>
      <c r="K2213" t="s">
        <v>11</v>
      </c>
    </row>
    <row r="2214" spans="1:11" x14ac:dyDescent="0.25">
      <c r="A2214" t="str">
        <f t="shared" si="144"/>
        <v>810</v>
      </c>
      <c r="B2214" t="str">
        <f>"7.02"</f>
        <v>7.02</v>
      </c>
      <c r="C2214" t="s">
        <v>2910</v>
      </c>
      <c r="D2214" t="str">
        <f t="shared" si="143"/>
        <v>2</v>
      </c>
      <c r="E2214">
        <v>2418</v>
      </c>
      <c r="F2214">
        <v>1993</v>
      </c>
      <c r="G2214" t="s">
        <v>2911</v>
      </c>
      <c r="H2214" t="s">
        <v>11</v>
      </c>
      <c r="I2214">
        <v>1</v>
      </c>
      <c r="J2214" t="s">
        <v>19</v>
      </c>
      <c r="K2214" t="s">
        <v>11</v>
      </c>
    </row>
    <row r="2215" spans="1:11" x14ac:dyDescent="0.25">
      <c r="A2215" t="str">
        <f t="shared" si="144"/>
        <v>810</v>
      </c>
      <c r="B2215" t="str">
        <f>"8"</f>
        <v>8</v>
      </c>
      <c r="C2215" t="s">
        <v>2912</v>
      </c>
      <c r="D2215" t="str">
        <f t="shared" si="143"/>
        <v>2</v>
      </c>
      <c r="E2215">
        <v>2714</v>
      </c>
      <c r="F2215">
        <v>1926</v>
      </c>
      <c r="G2215" t="s">
        <v>207</v>
      </c>
      <c r="H2215" t="s">
        <v>11</v>
      </c>
      <c r="I2215">
        <v>2</v>
      </c>
      <c r="J2215" t="s">
        <v>19</v>
      </c>
      <c r="K2215" t="s">
        <v>11</v>
      </c>
    </row>
    <row r="2216" spans="1:11" x14ac:dyDescent="0.25">
      <c r="A2216" t="str">
        <f t="shared" si="144"/>
        <v>810</v>
      </c>
      <c r="B2216" t="str">
        <f>"9"</f>
        <v>9</v>
      </c>
      <c r="C2216" t="s">
        <v>2913</v>
      </c>
      <c r="D2216" t="str">
        <f t="shared" si="143"/>
        <v>2</v>
      </c>
      <c r="E2216">
        <v>2001</v>
      </c>
      <c r="F2216">
        <v>1915</v>
      </c>
      <c r="G2216" t="s">
        <v>29</v>
      </c>
      <c r="H2216" t="s">
        <v>11</v>
      </c>
      <c r="I2216">
        <v>1</v>
      </c>
      <c r="J2216" t="s">
        <v>19</v>
      </c>
      <c r="K2216" t="s">
        <v>11</v>
      </c>
    </row>
    <row r="2217" spans="1:11" x14ac:dyDescent="0.25">
      <c r="A2217" t="str">
        <f t="shared" si="144"/>
        <v>810</v>
      </c>
      <c r="B2217" t="str">
        <f>"10"</f>
        <v>10</v>
      </c>
      <c r="C2217" t="s">
        <v>2914</v>
      </c>
      <c r="D2217" t="str">
        <f t="shared" si="143"/>
        <v>2</v>
      </c>
      <c r="E2217">
        <v>1735</v>
      </c>
      <c r="F2217">
        <v>1915</v>
      </c>
      <c r="G2217" t="s">
        <v>2915</v>
      </c>
      <c r="H2217" t="s">
        <v>11</v>
      </c>
      <c r="I2217">
        <v>1</v>
      </c>
      <c r="J2217" t="s">
        <v>19</v>
      </c>
      <c r="K2217" t="s">
        <v>11</v>
      </c>
    </row>
    <row r="2218" spans="1:11" x14ac:dyDescent="0.25">
      <c r="A2218" t="str">
        <f t="shared" si="144"/>
        <v>810</v>
      </c>
      <c r="B2218" t="str">
        <f>"11"</f>
        <v>11</v>
      </c>
      <c r="C2218" t="s">
        <v>2916</v>
      </c>
      <c r="D2218" t="str">
        <f t="shared" si="143"/>
        <v>2</v>
      </c>
      <c r="E2218">
        <v>1988</v>
      </c>
      <c r="F2218">
        <v>1920</v>
      </c>
      <c r="G2218" t="s">
        <v>25</v>
      </c>
      <c r="H2218" t="s">
        <v>11</v>
      </c>
      <c r="I2218">
        <v>1</v>
      </c>
      <c r="J2218" t="s">
        <v>19</v>
      </c>
      <c r="K2218" t="s">
        <v>11</v>
      </c>
    </row>
    <row r="2219" spans="1:11" x14ac:dyDescent="0.25">
      <c r="A2219" t="str">
        <f t="shared" si="144"/>
        <v>810</v>
      </c>
      <c r="B2219" t="str">
        <f>"12"</f>
        <v>12</v>
      </c>
      <c r="C2219" t="s">
        <v>2917</v>
      </c>
      <c r="D2219" t="str">
        <f t="shared" si="143"/>
        <v>2</v>
      </c>
      <c r="E2219">
        <v>2008</v>
      </c>
      <c r="F2219">
        <v>1920</v>
      </c>
      <c r="G2219" t="s">
        <v>49</v>
      </c>
      <c r="H2219" t="s">
        <v>11</v>
      </c>
      <c r="I2219">
        <v>1</v>
      </c>
      <c r="J2219" t="s">
        <v>19</v>
      </c>
      <c r="K2219" t="s">
        <v>11</v>
      </c>
    </row>
    <row r="2220" spans="1:11" x14ac:dyDescent="0.25">
      <c r="A2220" t="str">
        <f t="shared" si="144"/>
        <v>810</v>
      </c>
      <c r="B2220" t="str">
        <f>"13"</f>
        <v>13</v>
      </c>
      <c r="C2220" t="s">
        <v>2918</v>
      </c>
      <c r="D2220" t="str">
        <f t="shared" si="143"/>
        <v>2</v>
      </c>
      <c r="E2220">
        <v>1966</v>
      </c>
      <c r="F2220">
        <v>1916</v>
      </c>
      <c r="G2220" t="s">
        <v>29</v>
      </c>
      <c r="H2220" t="s">
        <v>11</v>
      </c>
      <c r="I2220">
        <v>1</v>
      </c>
      <c r="J2220" t="s">
        <v>19</v>
      </c>
      <c r="K2220" t="s">
        <v>11</v>
      </c>
    </row>
    <row r="2221" spans="1:11" x14ac:dyDescent="0.25">
      <c r="A2221" t="str">
        <f t="shared" si="144"/>
        <v>810</v>
      </c>
      <c r="B2221" t="str">
        <f>"14"</f>
        <v>14</v>
      </c>
      <c r="C2221" t="s">
        <v>2919</v>
      </c>
      <c r="D2221" t="str">
        <f t="shared" si="143"/>
        <v>2</v>
      </c>
      <c r="E2221">
        <v>1310</v>
      </c>
      <c r="F2221">
        <v>1914</v>
      </c>
      <c r="G2221" t="s">
        <v>29</v>
      </c>
      <c r="H2221" t="s">
        <v>11</v>
      </c>
      <c r="I2221">
        <v>1</v>
      </c>
      <c r="J2221" t="s">
        <v>19</v>
      </c>
      <c r="K2221" t="s">
        <v>11</v>
      </c>
    </row>
    <row r="2222" spans="1:11" x14ac:dyDescent="0.25">
      <c r="A2222" t="str">
        <f t="shared" si="144"/>
        <v>810</v>
      </c>
      <c r="B2222" t="str">
        <f>"15"</f>
        <v>15</v>
      </c>
      <c r="C2222" t="s">
        <v>2920</v>
      </c>
      <c r="D2222" t="str">
        <f t="shared" si="143"/>
        <v>2</v>
      </c>
      <c r="E2222">
        <v>1984</v>
      </c>
      <c r="F2222">
        <v>1920</v>
      </c>
      <c r="G2222" t="s">
        <v>2495</v>
      </c>
      <c r="H2222" t="s">
        <v>11</v>
      </c>
      <c r="I2222">
        <v>1</v>
      </c>
      <c r="J2222" t="s">
        <v>19</v>
      </c>
      <c r="K2222" t="s">
        <v>11</v>
      </c>
    </row>
    <row r="2223" spans="1:11" x14ac:dyDescent="0.25">
      <c r="A2223" t="str">
        <f t="shared" si="144"/>
        <v>810</v>
      </c>
      <c r="B2223" t="str">
        <f>"16"</f>
        <v>16</v>
      </c>
      <c r="C2223" t="s">
        <v>2921</v>
      </c>
      <c r="D2223" t="str">
        <f t="shared" si="143"/>
        <v>2</v>
      </c>
      <c r="E2223">
        <v>1963</v>
      </c>
      <c r="F2223">
        <v>1923</v>
      </c>
      <c r="G2223" t="s">
        <v>49</v>
      </c>
      <c r="H2223" t="s">
        <v>11</v>
      </c>
      <c r="I2223">
        <v>1</v>
      </c>
      <c r="J2223" t="s">
        <v>19</v>
      </c>
      <c r="K2223" t="s">
        <v>11</v>
      </c>
    </row>
    <row r="2224" spans="1:11" x14ac:dyDescent="0.25">
      <c r="A2224" t="str">
        <f t="shared" si="144"/>
        <v>810</v>
      </c>
      <c r="B2224" t="str">
        <f>"17"</f>
        <v>17</v>
      </c>
      <c r="C2224" t="s">
        <v>2922</v>
      </c>
      <c r="D2224" t="str">
        <f t="shared" si="143"/>
        <v>2</v>
      </c>
      <c r="E2224">
        <v>2028</v>
      </c>
      <c r="F2224">
        <v>1920</v>
      </c>
      <c r="G2224" t="s">
        <v>25</v>
      </c>
      <c r="H2224" t="s">
        <v>11</v>
      </c>
      <c r="I2224">
        <v>1</v>
      </c>
      <c r="J2224" t="s">
        <v>19</v>
      </c>
      <c r="K2224" t="s">
        <v>11</v>
      </c>
    </row>
    <row r="2225" spans="1:11" x14ac:dyDescent="0.25">
      <c r="A2225" t="str">
        <f t="shared" si="144"/>
        <v>810</v>
      </c>
      <c r="B2225" t="str">
        <f>"18"</f>
        <v>18</v>
      </c>
      <c r="C2225" t="s">
        <v>2923</v>
      </c>
      <c r="D2225" t="str">
        <f t="shared" si="143"/>
        <v>2</v>
      </c>
      <c r="E2225">
        <v>1444</v>
      </c>
      <c r="F2225">
        <v>1925</v>
      </c>
      <c r="G2225" t="s">
        <v>49</v>
      </c>
      <c r="H2225" t="s">
        <v>11</v>
      </c>
      <c r="I2225">
        <v>1</v>
      </c>
      <c r="J2225" t="s">
        <v>19</v>
      </c>
      <c r="K2225" t="s">
        <v>11</v>
      </c>
    </row>
    <row r="2226" spans="1:11" x14ac:dyDescent="0.25">
      <c r="A2226" t="str">
        <f t="shared" si="144"/>
        <v>810</v>
      </c>
      <c r="B2226" t="str">
        <f>"19"</f>
        <v>19</v>
      </c>
      <c r="C2226" t="s">
        <v>2924</v>
      </c>
      <c r="D2226" t="str">
        <f t="shared" si="143"/>
        <v>2</v>
      </c>
      <c r="E2226">
        <v>3887</v>
      </c>
      <c r="F2226">
        <v>1925</v>
      </c>
      <c r="G2226" t="s">
        <v>119</v>
      </c>
      <c r="H2226" t="s">
        <v>11</v>
      </c>
      <c r="I2226">
        <v>2</v>
      </c>
      <c r="J2226" t="s">
        <v>19</v>
      </c>
      <c r="K2226" t="s">
        <v>11</v>
      </c>
    </row>
    <row r="2227" spans="1:11" x14ac:dyDescent="0.25">
      <c r="A2227" t="str">
        <f t="shared" si="144"/>
        <v>810</v>
      </c>
      <c r="B2227" t="str">
        <f>"20"</f>
        <v>20</v>
      </c>
      <c r="C2227" t="s">
        <v>2925</v>
      </c>
      <c r="D2227" t="str">
        <f t="shared" si="143"/>
        <v>2</v>
      </c>
      <c r="E2227">
        <v>1697</v>
      </c>
      <c r="F2227">
        <v>1922</v>
      </c>
      <c r="G2227" t="s">
        <v>49</v>
      </c>
      <c r="H2227" t="s">
        <v>11</v>
      </c>
      <c r="I2227">
        <v>1</v>
      </c>
      <c r="J2227" t="s">
        <v>19</v>
      </c>
      <c r="K2227" t="s">
        <v>11</v>
      </c>
    </row>
    <row r="2228" spans="1:11" x14ac:dyDescent="0.25">
      <c r="A2228" t="str">
        <f t="shared" si="144"/>
        <v>810</v>
      </c>
      <c r="B2228" t="str">
        <f>"21"</f>
        <v>21</v>
      </c>
      <c r="C2228" t="s">
        <v>2926</v>
      </c>
      <c r="D2228" t="str">
        <f t="shared" si="143"/>
        <v>2</v>
      </c>
      <c r="E2228">
        <v>1900</v>
      </c>
      <c r="F2228">
        <v>1923</v>
      </c>
      <c r="G2228" t="s">
        <v>25</v>
      </c>
      <c r="H2228" t="s">
        <v>11</v>
      </c>
      <c r="I2228">
        <v>1</v>
      </c>
      <c r="J2228" t="s">
        <v>19</v>
      </c>
      <c r="K2228" t="s">
        <v>11</v>
      </c>
    </row>
    <row r="2229" spans="1:11" x14ac:dyDescent="0.25">
      <c r="A2229" t="str">
        <f t="shared" si="144"/>
        <v>810</v>
      </c>
      <c r="B2229" t="str">
        <f>"22"</f>
        <v>22</v>
      </c>
      <c r="C2229" t="s">
        <v>2927</v>
      </c>
      <c r="D2229" t="str">
        <f t="shared" si="143"/>
        <v>2</v>
      </c>
      <c r="E2229">
        <v>1659</v>
      </c>
      <c r="F2229">
        <v>1923</v>
      </c>
      <c r="G2229" t="s">
        <v>49</v>
      </c>
      <c r="H2229" t="s">
        <v>11</v>
      </c>
      <c r="I2229">
        <v>1</v>
      </c>
      <c r="J2229" t="s">
        <v>19</v>
      </c>
      <c r="K2229" t="s">
        <v>11</v>
      </c>
    </row>
    <row r="2230" spans="1:11" x14ac:dyDescent="0.25">
      <c r="A2230" t="str">
        <f t="shared" si="144"/>
        <v>810</v>
      </c>
      <c r="B2230" t="str">
        <f>"23"</f>
        <v>23</v>
      </c>
      <c r="C2230" t="s">
        <v>2928</v>
      </c>
      <c r="D2230" t="str">
        <f t="shared" si="143"/>
        <v>2</v>
      </c>
      <c r="E2230">
        <v>2250</v>
      </c>
      <c r="F2230">
        <v>1923</v>
      </c>
      <c r="G2230" t="s">
        <v>29</v>
      </c>
      <c r="H2230" t="s">
        <v>11</v>
      </c>
      <c r="I2230">
        <v>1</v>
      </c>
      <c r="J2230" t="s">
        <v>19</v>
      </c>
      <c r="K2230" t="s">
        <v>11</v>
      </c>
    </row>
    <row r="2231" spans="1:11" x14ac:dyDescent="0.25">
      <c r="A2231" t="str">
        <f t="shared" si="144"/>
        <v>810</v>
      </c>
      <c r="B2231" t="str">
        <f>"24"</f>
        <v>24</v>
      </c>
      <c r="C2231" t="s">
        <v>2929</v>
      </c>
      <c r="D2231" t="str">
        <f t="shared" si="143"/>
        <v>2</v>
      </c>
      <c r="E2231">
        <v>1995</v>
      </c>
      <c r="F2231">
        <v>1920</v>
      </c>
      <c r="G2231" t="s">
        <v>29</v>
      </c>
      <c r="H2231" t="s">
        <v>11</v>
      </c>
      <c r="I2231">
        <v>1</v>
      </c>
      <c r="J2231" t="s">
        <v>19</v>
      </c>
      <c r="K2231" t="s">
        <v>11</v>
      </c>
    </row>
    <row r="2232" spans="1:11" x14ac:dyDescent="0.25">
      <c r="A2232" t="str">
        <f t="shared" si="144"/>
        <v>810</v>
      </c>
      <c r="B2232" t="str">
        <f>"25"</f>
        <v>25</v>
      </c>
      <c r="C2232" t="s">
        <v>2930</v>
      </c>
      <c r="D2232" t="str">
        <f t="shared" si="143"/>
        <v>2</v>
      </c>
      <c r="E2232">
        <v>1932</v>
      </c>
      <c r="F2232">
        <v>1925</v>
      </c>
      <c r="G2232" t="s">
        <v>49</v>
      </c>
      <c r="H2232" t="s">
        <v>11</v>
      </c>
      <c r="I2232">
        <v>1</v>
      </c>
      <c r="J2232" t="s">
        <v>19</v>
      </c>
      <c r="K2232" t="s">
        <v>11</v>
      </c>
    </row>
    <row r="2233" spans="1:11" x14ac:dyDescent="0.25">
      <c r="A2233" t="str">
        <f t="shared" si="144"/>
        <v>810</v>
      </c>
      <c r="B2233" t="str">
        <f>"26"</f>
        <v>26</v>
      </c>
      <c r="C2233" t="s">
        <v>2931</v>
      </c>
      <c r="D2233" t="str">
        <f t="shared" si="143"/>
        <v>2</v>
      </c>
      <c r="E2233">
        <v>1204</v>
      </c>
      <c r="F2233">
        <v>1924</v>
      </c>
      <c r="G2233" t="s">
        <v>29</v>
      </c>
      <c r="H2233" t="s">
        <v>11</v>
      </c>
      <c r="I2233">
        <v>1</v>
      </c>
      <c r="J2233" t="s">
        <v>19</v>
      </c>
      <c r="K2233" t="s">
        <v>11</v>
      </c>
    </row>
    <row r="2234" spans="1:11" x14ac:dyDescent="0.25">
      <c r="A2234" t="str">
        <f t="shared" si="144"/>
        <v>810</v>
      </c>
      <c r="B2234" t="str">
        <f>"27"</f>
        <v>27</v>
      </c>
      <c r="C2234" t="s">
        <v>2932</v>
      </c>
      <c r="D2234" t="str">
        <f t="shared" si="143"/>
        <v>2</v>
      </c>
      <c r="E2234">
        <v>1984</v>
      </c>
      <c r="F2234">
        <v>1925</v>
      </c>
      <c r="G2234" t="s">
        <v>1504</v>
      </c>
      <c r="H2234" t="s">
        <v>11</v>
      </c>
      <c r="I2234">
        <v>1</v>
      </c>
      <c r="J2234" t="s">
        <v>19</v>
      </c>
      <c r="K2234" t="s">
        <v>11</v>
      </c>
    </row>
    <row r="2235" spans="1:11" x14ac:dyDescent="0.25">
      <c r="A2235" t="str">
        <f t="shared" si="144"/>
        <v>810</v>
      </c>
      <c r="B2235" t="str">
        <f>"28"</f>
        <v>28</v>
      </c>
      <c r="C2235" t="s">
        <v>2933</v>
      </c>
      <c r="D2235" t="str">
        <f t="shared" si="143"/>
        <v>2</v>
      </c>
      <c r="E2235">
        <v>1610</v>
      </c>
      <c r="F2235">
        <v>1924</v>
      </c>
      <c r="G2235" t="s">
        <v>29</v>
      </c>
      <c r="H2235" t="s">
        <v>11</v>
      </c>
      <c r="I2235">
        <v>1</v>
      </c>
      <c r="J2235" t="s">
        <v>19</v>
      </c>
      <c r="K2235" t="s">
        <v>11</v>
      </c>
    </row>
    <row r="2236" spans="1:11" x14ac:dyDescent="0.25">
      <c r="A2236" t="str">
        <f t="shared" si="144"/>
        <v>810</v>
      </c>
      <c r="B2236" t="str">
        <f>"29"</f>
        <v>29</v>
      </c>
      <c r="C2236" t="s">
        <v>2934</v>
      </c>
      <c r="D2236" t="str">
        <f t="shared" si="143"/>
        <v>2</v>
      </c>
      <c r="E2236">
        <v>1437</v>
      </c>
      <c r="F2236">
        <v>1915</v>
      </c>
      <c r="G2236" t="s">
        <v>49</v>
      </c>
      <c r="H2236" t="s">
        <v>11</v>
      </c>
      <c r="I2236">
        <v>1</v>
      </c>
      <c r="J2236" t="s">
        <v>19</v>
      </c>
      <c r="K2236" t="s">
        <v>11</v>
      </c>
    </row>
    <row r="2237" spans="1:11" x14ac:dyDescent="0.25">
      <c r="A2237" t="str">
        <f t="shared" si="144"/>
        <v>810</v>
      </c>
      <c r="B2237" t="str">
        <f>"30"</f>
        <v>30</v>
      </c>
      <c r="C2237" t="s">
        <v>2935</v>
      </c>
      <c r="D2237" t="str">
        <f t="shared" si="143"/>
        <v>2</v>
      </c>
      <c r="E2237">
        <v>1317</v>
      </c>
      <c r="F2237">
        <v>1915</v>
      </c>
      <c r="G2237" t="s">
        <v>254</v>
      </c>
      <c r="H2237" t="s">
        <v>11</v>
      </c>
      <c r="I2237">
        <v>1</v>
      </c>
      <c r="J2237" t="s">
        <v>19</v>
      </c>
      <c r="K2237" t="s">
        <v>11</v>
      </c>
    </row>
    <row r="2238" spans="1:11" x14ac:dyDescent="0.25">
      <c r="A2238" t="str">
        <f t="shared" si="144"/>
        <v>810</v>
      </c>
      <c r="B2238" t="str">
        <f>"31"</f>
        <v>31</v>
      </c>
      <c r="C2238" t="s">
        <v>2936</v>
      </c>
      <c r="D2238" t="str">
        <f t="shared" si="143"/>
        <v>2</v>
      </c>
      <c r="E2238">
        <v>2100</v>
      </c>
      <c r="F2238">
        <v>1915</v>
      </c>
      <c r="G2238" t="s">
        <v>207</v>
      </c>
      <c r="H2238" t="s">
        <v>11</v>
      </c>
      <c r="I2238">
        <v>3</v>
      </c>
      <c r="J2238" t="s">
        <v>19</v>
      </c>
      <c r="K2238" t="s">
        <v>11</v>
      </c>
    </row>
    <row r="2239" spans="1:11" x14ac:dyDescent="0.25">
      <c r="A2239" t="str">
        <f t="shared" si="144"/>
        <v>810</v>
      </c>
      <c r="B2239" t="str">
        <f>"32"</f>
        <v>32</v>
      </c>
      <c r="C2239" t="s">
        <v>2937</v>
      </c>
      <c r="D2239" t="str">
        <f t="shared" si="143"/>
        <v>2</v>
      </c>
      <c r="E2239">
        <v>1971</v>
      </c>
      <c r="F2239">
        <v>1910</v>
      </c>
      <c r="G2239" t="s">
        <v>25</v>
      </c>
      <c r="H2239" t="s">
        <v>11</v>
      </c>
      <c r="I2239">
        <v>1</v>
      </c>
      <c r="J2239" t="s">
        <v>19</v>
      </c>
      <c r="K2239" t="s">
        <v>11</v>
      </c>
    </row>
    <row r="2240" spans="1:11" x14ac:dyDescent="0.25">
      <c r="A2240" t="str">
        <f t="shared" si="144"/>
        <v>810</v>
      </c>
      <c r="B2240" t="str">
        <f>"33"</f>
        <v>33</v>
      </c>
      <c r="C2240" t="s">
        <v>2938</v>
      </c>
      <c r="D2240" t="str">
        <f t="shared" si="143"/>
        <v>2</v>
      </c>
      <c r="E2240">
        <v>1890</v>
      </c>
      <c r="F2240">
        <v>1917</v>
      </c>
      <c r="G2240" t="s">
        <v>25</v>
      </c>
      <c r="H2240" t="s">
        <v>11</v>
      </c>
      <c r="I2240">
        <v>1</v>
      </c>
      <c r="J2240" t="s">
        <v>19</v>
      </c>
      <c r="K2240" t="s">
        <v>11</v>
      </c>
    </row>
    <row r="2241" spans="1:11" x14ac:dyDescent="0.25">
      <c r="A2241" t="str">
        <f t="shared" si="144"/>
        <v>810</v>
      </c>
      <c r="B2241" t="str">
        <f>"34"</f>
        <v>34</v>
      </c>
      <c r="C2241" t="s">
        <v>2939</v>
      </c>
      <c r="D2241" t="str">
        <f t="shared" si="143"/>
        <v>2</v>
      </c>
      <c r="E2241">
        <v>1542</v>
      </c>
      <c r="F2241">
        <v>1910</v>
      </c>
      <c r="G2241" t="s">
        <v>25</v>
      </c>
      <c r="H2241" t="s">
        <v>11</v>
      </c>
      <c r="I2241">
        <v>1</v>
      </c>
      <c r="J2241" t="s">
        <v>19</v>
      </c>
      <c r="K2241" t="s">
        <v>11</v>
      </c>
    </row>
    <row r="2242" spans="1:11" x14ac:dyDescent="0.25">
      <c r="A2242" t="str">
        <f t="shared" si="144"/>
        <v>810</v>
      </c>
      <c r="B2242" t="str">
        <f>"35"</f>
        <v>35</v>
      </c>
      <c r="C2242" t="s">
        <v>2940</v>
      </c>
      <c r="D2242" t="str">
        <f t="shared" si="143"/>
        <v>2</v>
      </c>
      <c r="E2242">
        <v>1506</v>
      </c>
      <c r="F2242">
        <v>1910</v>
      </c>
      <c r="G2242" t="s">
        <v>49</v>
      </c>
      <c r="H2242" t="s">
        <v>11</v>
      </c>
      <c r="I2242">
        <v>1</v>
      </c>
      <c r="J2242" t="s">
        <v>19</v>
      </c>
      <c r="K2242" t="s">
        <v>11</v>
      </c>
    </row>
    <row r="2243" spans="1:11" x14ac:dyDescent="0.25">
      <c r="A2243" t="str">
        <f t="shared" si="144"/>
        <v>810</v>
      </c>
      <c r="B2243" t="str">
        <f>"36"</f>
        <v>36</v>
      </c>
      <c r="C2243" t="s">
        <v>2941</v>
      </c>
      <c r="D2243" t="str">
        <f t="shared" si="143"/>
        <v>2</v>
      </c>
      <c r="E2243">
        <v>2264</v>
      </c>
      <c r="F2243">
        <v>1916</v>
      </c>
      <c r="G2243" t="s">
        <v>312</v>
      </c>
      <c r="H2243" t="s">
        <v>11</v>
      </c>
      <c r="I2243">
        <v>2</v>
      </c>
      <c r="J2243" t="s">
        <v>19</v>
      </c>
      <c r="K2243" t="s">
        <v>11</v>
      </c>
    </row>
    <row r="2244" spans="1:11" x14ac:dyDescent="0.25">
      <c r="A2244" t="str">
        <f t="shared" si="144"/>
        <v>810</v>
      </c>
      <c r="B2244" t="str">
        <f>"38"</f>
        <v>38</v>
      </c>
      <c r="C2244" t="s">
        <v>2942</v>
      </c>
      <c r="D2244" t="str">
        <f t="shared" si="143"/>
        <v>2</v>
      </c>
      <c r="E2244">
        <v>1944</v>
      </c>
      <c r="F2244">
        <v>1915</v>
      </c>
      <c r="G2244" t="s">
        <v>207</v>
      </c>
      <c r="H2244" t="s">
        <v>11</v>
      </c>
      <c r="I2244">
        <v>2</v>
      </c>
      <c r="J2244" t="s">
        <v>19</v>
      </c>
      <c r="K2244" t="s">
        <v>11</v>
      </c>
    </row>
    <row r="2245" spans="1:11" x14ac:dyDescent="0.25">
      <c r="A2245" t="str">
        <f t="shared" si="144"/>
        <v>810</v>
      </c>
      <c r="B2245" t="str">
        <f>"39"</f>
        <v>39</v>
      </c>
      <c r="C2245" t="s">
        <v>2943</v>
      </c>
      <c r="D2245" t="str">
        <f t="shared" si="143"/>
        <v>2</v>
      </c>
      <c r="E2245">
        <v>2793</v>
      </c>
      <c r="F2245">
        <v>1910</v>
      </c>
      <c r="G2245" t="s">
        <v>207</v>
      </c>
      <c r="H2245" t="s">
        <v>11</v>
      </c>
      <c r="I2245">
        <v>2</v>
      </c>
      <c r="J2245" t="s">
        <v>19</v>
      </c>
      <c r="K2245" t="s">
        <v>11</v>
      </c>
    </row>
    <row r="2246" spans="1:11" x14ac:dyDescent="0.25">
      <c r="A2246" t="str">
        <f t="shared" si="144"/>
        <v>810</v>
      </c>
      <c r="B2246" t="str">
        <f>"40"</f>
        <v>40</v>
      </c>
      <c r="C2246" t="s">
        <v>2944</v>
      </c>
      <c r="D2246" t="str">
        <f t="shared" si="143"/>
        <v>2</v>
      </c>
      <c r="E2246">
        <v>1682</v>
      </c>
      <c r="F2246">
        <v>1925</v>
      </c>
      <c r="G2246" t="s">
        <v>49</v>
      </c>
      <c r="H2246" t="s">
        <v>11</v>
      </c>
      <c r="I2246">
        <v>1</v>
      </c>
      <c r="J2246" t="s">
        <v>19</v>
      </c>
      <c r="K2246" t="s">
        <v>11</v>
      </c>
    </row>
    <row r="2247" spans="1:11" x14ac:dyDescent="0.25">
      <c r="A2247" t="str">
        <f t="shared" si="144"/>
        <v>810</v>
      </c>
      <c r="B2247" t="str">
        <f>"41"</f>
        <v>41</v>
      </c>
      <c r="C2247" t="s">
        <v>2945</v>
      </c>
      <c r="D2247" t="str">
        <f t="shared" si="143"/>
        <v>2</v>
      </c>
      <c r="E2247">
        <v>1860</v>
      </c>
      <c r="F2247">
        <v>1915</v>
      </c>
      <c r="G2247" t="s">
        <v>29</v>
      </c>
      <c r="H2247" t="s">
        <v>11</v>
      </c>
      <c r="I2247">
        <v>1</v>
      </c>
      <c r="J2247" t="s">
        <v>19</v>
      </c>
      <c r="K2247" t="s">
        <v>11</v>
      </c>
    </row>
    <row r="2248" spans="1:11" x14ac:dyDescent="0.25">
      <c r="A2248" t="str">
        <f t="shared" si="144"/>
        <v>810</v>
      </c>
      <c r="B2248" t="str">
        <f>"42"</f>
        <v>42</v>
      </c>
      <c r="C2248" t="s">
        <v>2946</v>
      </c>
      <c r="D2248" t="str">
        <f t="shared" si="143"/>
        <v>2</v>
      </c>
      <c r="E2248">
        <v>1730</v>
      </c>
      <c r="F2248">
        <v>1925</v>
      </c>
      <c r="G2248" t="s">
        <v>49</v>
      </c>
      <c r="H2248" t="s">
        <v>11</v>
      </c>
      <c r="I2248">
        <v>1</v>
      </c>
      <c r="J2248" t="s">
        <v>19</v>
      </c>
      <c r="K2248" t="s">
        <v>11</v>
      </c>
    </row>
    <row r="2249" spans="1:11" x14ac:dyDescent="0.25">
      <c r="A2249" t="str">
        <f t="shared" si="144"/>
        <v>810</v>
      </c>
      <c r="B2249" t="str">
        <f>"43"</f>
        <v>43</v>
      </c>
      <c r="C2249" t="s">
        <v>2947</v>
      </c>
      <c r="D2249" t="str">
        <f t="shared" si="143"/>
        <v>2</v>
      </c>
      <c r="E2249">
        <v>1628</v>
      </c>
      <c r="F2249">
        <v>1910</v>
      </c>
      <c r="G2249" t="s">
        <v>2948</v>
      </c>
      <c r="H2249" t="s">
        <v>11</v>
      </c>
      <c r="I2249">
        <v>1</v>
      </c>
      <c r="J2249" t="s">
        <v>19</v>
      </c>
      <c r="K2249" t="s">
        <v>11</v>
      </c>
    </row>
    <row r="2250" spans="1:11" x14ac:dyDescent="0.25">
      <c r="A2250" t="str">
        <f t="shared" si="144"/>
        <v>810</v>
      </c>
      <c r="B2250" t="str">
        <f>"44"</f>
        <v>44</v>
      </c>
      <c r="C2250" t="s">
        <v>2949</v>
      </c>
      <c r="D2250" t="str">
        <f t="shared" si="143"/>
        <v>2</v>
      </c>
      <c r="E2250">
        <v>1712</v>
      </c>
      <c r="F2250">
        <v>1910</v>
      </c>
      <c r="G2250" t="s">
        <v>2948</v>
      </c>
      <c r="H2250" t="s">
        <v>11</v>
      </c>
      <c r="I2250">
        <v>1</v>
      </c>
      <c r="J2250" t="s">
        <v>19</v>
      </c>
      <c r="K2250" t="s">
        <v>11</v>
      </c>
    </row>
    <row r="2251" spans="1:11" x14ac:dyDescent="0.25">
      <c r="A2251" t="str">
        <f t="shared" si="144"/>
        <v>810</v>
      </c>
      <c r="B2251" t="str">
        <f>"45"</f>
        <v>45</v>
      </c>
      <c r="C2251" t="s">
        <v>2950</v>
      </c>
      <c r="D2251" t="str">
        <f t="shared" si="143"/>
        <v>2</v>
      </c>
      <c r="E2251">
        <v>1230</v>
      </c>
      <c r="F2251">
        <v>1900</v>
      </c>
      <c r="G2251" t="s">
        <v>312</v>
      </c>
      <c r="H2251" t="s">
        <v>11</v>
      </c>
      <c r="I2251">
        <v>1</v>
      </c>
      <c r="J2251" t="s">
        <v>19</v>
      </c>
      <c r="K2251" t="s">
        <v>11</v>
      </c>
    </row>
    <row r="2252" spans="1:11" x14ac:dyDescent="0.25">
      <c r="A2252" t="str">
        <f t="shared" si="144"/>
        <v>810</v>
      </c>
      <c r="B2252" t="str">
        <f>"46"</f>
        <v>46</v>
      </c>
      <c r="C2252" t="s">
        <v>2951</v>
      </c>
      <c r="D2252" t="str">
        <f t="shared" si="143"/>
        <v>2</v>
      </c>
      <c r="E2252">
        <v>1746</v>
      </c>
      <c r="F2252">
        <v>1924</v>
      </c>
      <c r="G2252" t="s">
        <v>58</v>
      </c>
      <c r="H2252" t="s">
        <v>11</v>
      </c>
      <c r="I2252">
        <v>1</v>
      </c>
      <c r="J2252" t="s">
        <v>19</v>
      </c>
      <c r="K2252" t="s">
        <v>11</v>
      </c>
    </row>
    <row r="2253" spans="1:11" x14ac:dyDescent="0.25">
      <c r="A2253" t="str">
        <f t="shared" si="144"/>
        <v>810</v>
      </c>
      <c r="B2253" t="str">
        <f>"47"</f>
        <v>47</v>
      </c>
      <c r="C2253" t="s">
        <v>2952</v>
      </c>
      <c r="D2253" t="str">
        <f t="shared" si="143"/>
        <v>2</v>
      </c>
      <c r="E2253">
        <v>2508</v>
      </c>
      <c r="F2253">
        <v>1900</v>
      </c>
      <c r="G2253" t="s">
        <v>321</v>
      </c>
      <c r="H2253" t="s">
        <v>11</v>
      </c>
      <c r="I2253">
        <v>2</v>
      </c>
      <c r="J2253" t="s">
        <v>19</v>
      </c>
      <c r="K2253" t="s">
        <v>11</v>
      </c>
    </row>
    <row r="2254" spans="1:11" x14ac:dyDescent="0.25">
      <c r="A2254" t="str">
        <f t="shared" si="144"/>
        <v>810</v>
      </c>
      <c r="B2254" t="str">
        <f>"48"</f>
        <v>48</v>
      </c>
      <c r="C2254" t="s">
        <v>2953</v>
      </c>
      <c r="D2254" t="str">
        <f t="shared" si="143"/>
        <v>2</v>
      </c>
      <c r="E2254">
        <v>3240</v>
      </c>
      <c r="F2254">
        <v>1906</v>
      </c>
      <c r="G2254" t="s">
        <v>694</v>
      </c>
      <c r="H2254" t="s">
        <v>11</v>
      </c>
      <c r="I2254">
        <v>2</v>
      </c>
      <c r="J2254" t="s">
        <v>19</v>
      </c>
      <c r="K2254" t="s">
        <v>11</v>
      </c>
    </row>
    <row r="2255" spans="1:11" x14ac:dyDescent="0.25">
      <c r="A2255" t="str">
        <f t="shared" si="144"/>
        <v>810</v>
      </c>
      <c r="B2255" t="str">
        <f>"49"</f>
        <v>49</v>
      </c>
      <c r="C2255" t="s">
        <v>2954</v>
      </c>
      <c r="D2255" t="str">
        <f t="shared" si="143"/>
        <v>2</v>
      </c>
      <c r="E2255">
        <v>2714</v>
      </c>
      <c r="F2255">
        <v>1906</v>
      </c>
      <c r="G2255" t="s">
        <v>119</v>
      </c>
      <c r="H2255" t="s">
        <v>11</v>
      </c>
      <c r="I2255">
        <v>2</v>
      </c>
      <c r="J2255" t="s">
        <v>19</v>
      </c>
      <c r="K2255" t="s">
        <v>11</v>
      </c>
    </row>
    <row r="2256" spans="1:11" x14ac:dyDescent="0.25">
      <c r="A2256" t="str">
        <f t="shared" ref="A2256:A2274" si="145">"811"</f>
        <v>811</v>
      </c>
      <c r="B2256" t="str">
        <f>"1"</f>
        <v>1</v>
      </c>
      <c r="C2256" t="s">
        <v>2955</v>
      </c>
      <c r="D2256" t="str">
        <f t="shared" si="143"/>
        <v>2</v>
      </c>
      <c r="E2256">
        <v>1522</v>
      </c>
      <c r="F2256">
        <v>1902</v>
      </c>
      <c r="G2256" t="s">
        <v>49</v>
      </c>
      <c r="H2256" t="s">
        <v>11</v>
      </c>
      <c r="I2256">
        <v>1</v>
      </c>
      <c r="J2256" t="s">
        <v>19</v>
      </c>
      <c r="K2256" t="s">
        <v>11</v>
      </c>
    </row>
    <row r="2257" spans="1:11" x14ac:dyDescent="0.25">
      <c r="A2257" t="str">
        <f t="shared" si="145"/>
        <v>811</v>
      </c>
      <c r="B2257" t="str">
        <f>"2"</f>
        <v>2</v>
      </c>
      <c r="C2257" t="s">
        <v>2956</v>
      </c>
      <c r="D2257" t="str">
        <f t="shared" si="143"/>
        <v>2</v>
      </c>
      <c r="E2257">
        <v>1568</v>
      </c>
      <c r="F2257">
        <v>1924</v>
      </c>
      <c r="G2257" t="s">
        <v>29</v>
      </c>
      <c r="H2257" t="s">
        <v>11</v>
      </c>
      <c r="I2257">
        <v>1</v>
      </c>
      <c r="J2257" t="s">
        <v>19</v>
      </c>
      <c r="K2257" t="s">
        <v>11</v>
      </c>
    </row>
    <row r="2258" spans="1:11" x14ac:dyDescent="0.25">
      <c r="A2258" t="str">
        <f t="shared" si="145"/>
        <v>811</v>
      </c>
      <c r="B2258" t="str">
        <f>"3"</f>
        <v>3</v>
      </c>
      <c r="C2258" t="s">
        <v>2957</v>
      </c>
      <c r="D2258" t="str">
        <f t="shared" si="143"/>
        <v>2</v>
      </c>
      <c r="E2258">
        <v>1694</v>
      </c>
      <c r="F2258">
        <v>1925</v>
      </c>
      <c r="G2258" t="s">
        <v>29</v>
      </c>
      <c r="H2258" t="s">
        <v>11</v>
      </c>
      <c r="I2258">
        <v>1</v>
      </c>
      <c r="J2258" t="s">
        <v>19</v>
      </c>
      <c r="K2258" t="s">
        <v>11</v>
      </c>
    </row>
    <row r="2259" spans="1:11" x14ac:dyDescent="0.25">
      <c r="A2259" t="str">
        <f t="shared" si="145"/>
        <v>811</v>
      </c>
      <c r="B2259" t="str">
        <f>"4"</f>
        <v>4</v>
      </c>
      <c r="C2259" t="s">
        <v>2958</v>
      </c>
      <c r="D2259" t="str">
        <f t="shared" si="143"/>
        <v>2</v>
      </c>
      <c r="E2259">
        <v>1416</v>
      </c>
      <c r="F2259">
        <v>1925</v>
      </c>
      <c r="G2259" t="s">
        <v>29</v>
      </c>
      <c r="H2259" t="s">
        <v>11</v>
      </c>
      <c r="I2259">
        <v>1</v>
      </c>
      <c r="J2259" t="s">
        <v>19</v>
      </c>
      <c r="K2259" t="s">
        <v>11</v>
      </c>
    </row>
    <row r="2260" spans="1:11" x14ac:dyDescent="0.25">
      <c r="A2260" t="str">
        <f t="shared" si="145"/>
        <v>811</v>
      </c>
      <c r="B2260" t="str">
        <f>"5"</f>
        <v>5</v>
      </c>
      <c r="C2260" t="s">
        <v>2959</v>
      </c>
      <c r="D2260" t="str">
        <f t="shared" si="143"/>
        <v>2</v>
      </c>
      <c r="E2260">
        <v>1825</v>
      </c>
      <c r="F2260">
        <v>1920</v>
      </c>
      <c r="G2260" t="s">
        <v>29</v>
      </c>
      <c r="H2260" t="s">
        <v>11</v>
      </c>
      <c r="I2260">
        <v>1</v>
      </c>
      <c r="J2260" t="s">
        <v>19</v>
      </c>
      <c r="K2260" t="s">
        <v>11</v>
      </c>
    </row>
    <row r="2261" spans="1:11" x14ac:dyDescent="0.25">
      <c r="A2261" t="str">
        <f t="shared" si="145"/>
        <v>811</v>
      </c>
      <c r="B2261" t="str">
        <f>"6"</f>
        <v>6</v>
      </c>
      <c r="C2261" t="s">
        <v>2960</v>
      </c>
      <c r="D2261" t="str">
        <f t="shared" si="143"/>
        <v>2</v>
      </c>
      <c r="E2261">
        <v>1626</v>
      </c>
      <c r="F2261">
        <v>1925</v>
      </c>
      <c r="G2261" t="s">
        <v>29</v>
      </c>
      <c r="H2261" t="s">
        <v>11</v>
      </c>
      <c r="I2261">
        <v>1</v>
      </c>
      <c r="J2261" t="s">
        <v>19</v>
      </c>
      <c r="K2261" t="s">
        <v>11</v>
      </c>
    </row>
    <row r="2262" spans="1:11" x14ac:dyDescent="0.25">
      <c r="A2262" t="str">
        <f t="shared" si="145"/>
        <v>811</v>
      </c>
      <c r="B2262" t="str">
        <f>"7"</f>
        <v>7</v>
      </c>
      <c r="C2262" t="s">
        <v>2961</v>
      </c>
      <c r="D2262" t="str">
        <f t="shared" si="143"/>
        <v>2</v>
      </c>
      <c r="E2262">
        <v>1448</v>
      </c>
      <c r="F2262">
        <v>1925</v>
      </c>
      <c r="G2262" t="s">
        <v>29</v>
      </c>
      <c r="H2262" t="s">
        <v>11</v>
      </c>
      <c r="I2262">
        <v>1</v>
      </c>
      <c r="J2262" t="s">
        <v>19</v>
      </c>
      <c r="K2262" t="s">
        <v>11</v>
      </c>
    </row>
    <row r="2263" spans="1:11" x14ac:dyDescent="0.25">
      <c r="A2263" t="str">
        <f t="shared" si="145"/>
        <v>811</v>
      </c>
      <c r="B2263" t="str">
        <f>"8"</f>
        <v>8</v>
      </c>
      <c r="C2263" t="s">
        <v>2962</v>
      </c>
      <c r="D2263" t="str">
        <f t="shared" si="143"/>
        <v>2</v>
      </c>
      <c r="E2263">
        <v>1759</v>
      </c>
      <c r="F2263">
        <v>1925</v>
      </c>
      <c r="G2263" t="s">
        <v>25</v>
      </c>
      <c r="H2263" t="s">
        <v>11</v>
      </c>
      <c r="I2263">
        <v>1</v>
      </c>
      <c r="J2263" t="s">
        <v>19</v>
      </c>
      <c r="K2263" t="s">
        <v>11</v>
      </c>
    </row>
    <row r="2264" spans="1:11" x14ac:dyDescent="0.25">
      <c r="A2264" t="str">
        <f t="shared" si="145"/>
        <v>811</v>
      </c>
      <c r="B2264" t="str">
        <f>"9"</f>
        <v>9</v>
      </c>
      <c r="C2264" t="s">
        <v>2963</v>
      </c>
      <c r="D2264" t="str">
        <f t="shared" si="143"/>
        <v>2</v>
      </c>
      <c r="E2264">
        <v>1496</v>
      </c>
      <c r="F2264">
        <v>1924</v>
      </c>
      <c r="G2264" t="s">
        <v>25</v>
      </c>
      <c r="H2264" t="s">
        <v>11</v>
      </c>
      <c r="I2264">
        <v>1</v>
      </c>
      <c r="J2264" t="s">
        <v>19</v>
      </c>
      <c r="K2264" t="s">
        <v>11</v>
      </c>
    </row>
    <row r="2265" spans="1:11" x14ac:dyDescent="0.25">
      <c r="A2265" t="str">
        <f t="shared" si="145"/>
        <v>811</v>
      </c>
      <c r="B2265" t="str">
        <f>"10"</f>
        <v>10</v>
      </c>
      <c r="C2265" t="s">
        <v>2964</v>
      </c>
      <c r="D2265" t="str">
        <f t="shared" si="143"/>
        <v>2</v>
      </c>
      <c r="E2265">
        <v>1856</v>
      </c>
      <c r="F2265">
        <v>1925</v>
      </c>
      <c r="G2265" t="s">
        <v>49</v>
      </c>
      <c r="H2265" t="s">
        <v>11</v>
      </c>
      <c r="I2265">
        <v>1</v>
      </c>
      <c r="J2265" t="s">
        <v>19</v>
      </c>
      <c r="K2265" t="s">
        <v>11</v>
      </c>
    </row>
    <row r="2266" spans="1:11" x14ac:dyDescent="0.25">
      <c r="A2266" t="str">
        <f t="shared" si="145"/>
        <v>811</v>
      </c>
      <c r="B2266" t="str">
        <f>"11"</f>
        <v>11</v>
      </c>
      <c r="C2266" t="s">
        <v>2965</v>
      </c>
      <c r="D2266" t="str">
        <f t="shared" si="143"/>
        <v>2</v>
      </c>
      <c r="E2266">
        <v>1899</v>
      </c>
      <c r="F2266">
        <v>1923</v>
      </c>
      <c r="G2266" t="s">
        <v>49</v>
      </c>
      <c r="H2266" t="s">
        <v>11</v>
      </c>
      <c r="I2266">
        <v>1</v>
      </c>
      <c r="J2266" t="s">
        <v>19</v>
      </c>
      <c r="K2266" t="s">
        <v>11</v>
      </c>
    </row>
    <row r="2267" spans="1:11" x14ac:dyDescent="0.25">
      <c r="A2267" t="str">
        <f t="shared" si="145"/>
        <v>811</v>
      </c>
      <c r="B2267" t="str">
        <f>"12"</f>
        <v>12</v>
      </c>
      <c r="C2267" t="s">
        <v>2966</v>
      </c>
      <c r="D2267" t="str">
        <f t="shared" si="143"/>
        <v>2</v>
      </c>
      <c r="E2267">
        <v>1430</v>
      </c>
      <c r="F2267">
        <v>1920</v>
      </c>
      <c r="G2267" t="s">
        <v>29</v>
      </c>
      <c r="H2267" t="s">
        <v>11</v>
      </c>
      <c r="I2267">
        <v>1</v>
      </c>
      <c r="J2267" t="s">
        <v>19</v>
      </c>
      <c r="K2267" t="s">
        <v>11</v>
      </c>
    </row>
    <row r="2268" spans="1:11" x14ac:dyDescent="0.25">
      <c r="A2268" t="str">
        <f t="shared" si="145"/>
        <v>811</v>
      </c>
      <c r="B2268" t="str">
        <f>"13"</f>
        <v>13</v>
      </c>
      <c r="C2268" t="s">
        <v>2967</v>
      </c>
      <c r="D2268" t="str">
        <f t="shared" si="143"/>
        <v>2</v>
      </c>
      <c r="E2268">
        <v>1782</v>
      </c>
      <c r="F2268">
        <v>1927</v>
      </c>
      <c r="G2268" t="s">
        <v>29</v>
      </c>
      <c r="H2268" t="s">
        <v>11</v>
      </c>
      <c r="I2268">
        <v>1</v>
      </c>
      <c r="J2268" t="s">
        <v>19</v>
      </c>
      <c r="K2268" t="s">
        <v>11</v>
      </c>
    </row>
    <row r="2269" spans="1:11" x14ac:dyDescent="0.25">
      <c r="A2269" t="str">
        <f t="shared" si="145"/>
        <v>811</v>
      </c>
      <c r="B2269" t="str">
        <f>"14"</f>
        <v>14</v>
      </c>
      <c r="C2269" t="s">
        <v>2968</v>
      </c>
      <c r="D2269" t="str">
        <f t="shared" si="143"/>
        <v>2</v>
      </c>
      <c r="E2269">
        <v>1524</v>
      </c>
      <c r="F2269">
        <v>1923</v>
      </c>
      <c r="G2269" t="s">
        <v>49</v>
      </c>
      <c r="H2269" t="s">
        <v>11</v>
      </c>
      <c r="I2269">
        <v>1</v>
      </c>
      <c r="J2269" t="s">
        <v>19</v>
      </c>
      <c r="K2269" t="s">
        <v>11</v>
      </c>
    </row>
    <row r="2270" spans="1:11" x14ac:dyDescent="0.25">
      <c r="A2270" t="str">
        <f t="shared" si="145"/>
        <v>811</v>
      </c>
      <c r="B2270" t="str">
        <f>"15"</f>
        <v>15</v>
      </c>
      <c r="C2270" t="s">
        <v>2969</v>
      </c>
      <c r="D2270" t="str">
        <f t="shared" si="143"/>
        <v>2</v>
      </c>
      <c r="E2270">
        <v>1824</v>
      </c>
      <c r="F2270">
        <v>1923</v>
      </c>
      <c r="G2270" t="s">
        <v>29</v>
      </c>
      <c r="H2270" t="s">
        <v>11</v>
      </c>
      <c r="I2270">
        <v>1</v>
      </c>
      <c r="J2270" t="s">
        <v>19</v>
      </c>
      <c r="K2270" t="s">
        <v>11</v>
      </c>
    </row>
    <row r="2271" spans="1:11" x14ac:dyDescent="0.25">
      <c r="A2271" t="str">
        <f t="shared" si="145"/>
        <v>811</v>
      </c>
      <c r="B2271" t="str">
        <f>"16"</f>
        <v>16</v>
      </c>
      <c r="C2271" t="s">
        <v>2970</v>
      </c>
      <c r="D2271" t="str">
        <f t="shared" ref="D2271:D2334" si="146">"2"</f>
        <v>2</v>
      </c>
      <c r="E2271">
        <v>1840</v>
      </c>
      <c r="F2271">
        <v>1920</v>
      </c>
      <c r="G2271" t="s">
        <v>49</v>
      </c>
      <c r="H2271" t="s">
        <v>11</v>
      </c>
      <c r="I2271">
        <v>1</v>
      </c>
      <c r="J2271" t="s">
        <v>19</v>
      </c>
      <c r="K2271" t="s">
        <v>11</v>
      </c>
    </row>
    <row r="2272" spans="1:11" x14ac:dyDescent="0.25">
      <c r="A2272" t="str">
        <f t="shared" si="145"/>
        <v>811</v>
      </c>
      <c r="B2272" t="str">
        <f>"17"</f>
        <v>17</v>
      </c>
      <c r="C2272" t="s">
        <v>2971</v>
      </c>
      <c r="D2272" t="str">
        <f t="shared" si="146"/>
        <v>2</v>
      </c>
      <c r="E2272">
        <v>1513</v>
      </c>
      <c r="F2272">
        <v>1923</v>
      </c>
      <c r="G2272" t="s">
        <v>29</v>
      </c>
      <c r="H2272" t="s">
        <v>11</v>
      </c>
      <c r="I2272">
        <v>1</v>
      </c>
      <c r="J2272" t="s">
        <v>19</v>
      </c>
      <c r="K2272" t="s">
        <v>11</v>
      </c>
    </row>
    <row r="2273" spans="1:11" x14ac:dyDescent="0.25">
      <c r="A2273" t="str">
        <f t="shared" si="145"/>
        <v>811</v>
      </c>
      <c r="B2273" t="str">
        <f>"18"</f>
        <v>18</v>
      </c>
      <c r="C2273" t="s">
        <v>2972</v>
      </c>
      <c r="D2273" t="str">
        <f t="shared" si="146"/>
        <v>2</v>
      </c>
      <c r="E2273">
        <v>1846</v>
      </c>
      <c r="F2273">
        <v>1921</v>
      </c>
      <c r="G2273" t="s">
        <v>29</v>
      </c>
      <c r="H2273" t="s">
        <v>11</v>
      </c>
      <c r="I2273">
        <v>1</v>
      </c>
      <c r="J2273" t="s">
        <v>19</v>
      </c>
      <c r="K2273" t="s">
        <v>11</v>
      </c>
    </row>
    <row r="2274" spans="1:11" x14ac:dyDescent="0.25">
      <c r="A2274" t="str">
        <f t="shared" si="145"/>
        <v>811</v>
      </c>
      <c r="B2274" t="str">
        <f>"19"</f>
        <v>19</v>
      </c>
      <c r="C2274" t="s">
        <v>2973</v>
      </c>
      <c r="D2274" t="str">
        <f t="shared" si="146"/>
        <v>2</v>
      </c>
      <c r="E2274">
        <v>2232</v>
      </c>
      <c r="F2274">
        <v>1913</v>
      </c>
      <c r="G2274" t="s">
        <v>49</v>
      </c>
      <c r="H2274" t="s">
        <v>11</v>
      </c>
      <c r="I2274">
        <v>1</v>
      </c>
      <c r="J2274" t="s">
        <v>19</v>
      </c>
      <c r="K2274" t="s">
        <v>11</v>
      </c>
    </row>
    <row r="2275" spans="1:11" x14ac:dyDescent="0.25">
      <c r="A2275" t="str">
        <f t="shared" ref="A2275:A2300" si="147">"901"</f>
        <v>901</v>
      </c>
      <c r="B2275" t="str">
        <f>"3"</f>
        <v>3</v>
      </c>
      <c r="C2275" t="s">
        <v>2975</v>
      </c>
      <c r="D2275" t="str">
        <f t="shared" si="146"/>
        <v>2</v>
      </c>
      <c r="E2275">
        <v>1784</v>
      </c>
      <c r="F2275">
        <v>1905</v>
      </c>
      <c r="G2275" t="s">
        <v>2976</v>
      </c>
      <c r="H2275" t="s">
        <v>11</v>
      </c>
      <c r="I2275">
        <v>2</v>
      </c>
      <c r="J2275" t="s">
        <v>19</v>
      </c>
      <c r="K2275" t="s">
        <v>11</v>
      </c>
    </row>
    <row r="2276" spans="1:11" x14ac:dyDescent="0.25">
      <c r="A2276" t="str">
        <f t="shared" si="147"/>
        <v>901</v>
      </c>
      <c r="B2276" t="str">
        <f>"4"</f>
        <v>4</v>
      </c>
      <c r="C2276" t="s">
        <v>2977</v>
      </c>
      <c r="D2276" t="str">
        <f t="shared" si="146"/>
        <v>2</v>
      </c>
      <c r="E2276">
        <v>1606</v>
      </c>
      <c r="F2276">
        <v>1905</v>
      </c>
      <c r="G2276" t="s">
        <v>321</v>
      </c>
      <c r="H2276" t="s">
        <v>11</v>
      </c>
      <c r="I2276">
        <v>2</v>
      </c>
      <c r="J2276" t="s">
        <v>19</v>
      </c>
      <c r="K2276" t="s">
        <v>11</v>
      </c>
    </row>
    <row r="2277" spans="1:11" x14ac:dyDescent="0.25">
      <c r="A2277" t="str">
        <f t="shared" si="147"/>
        <v>901</v>
      </c>
      <c r="B2277" t="str">
        <f>"5"</f>
        <v>5</v>
      </c>
      <c r="C2277" t="s">
        <v>2978</v>
      </c>
      <c r="D2277" t="str">
        <f t="shared" si="146"/>
        <v>2</v>
      </c>
      <c r="E2277">
        <v>1492</v>
      </c>
      <c r="F2277">
        <v>1890</v>
      </c>
      <c r="G2277" t="s">
        <v>49</v>
      </c>
      <c r="H2277" t="s">
        <v>11</v>
      </c>
      <c r="I2277">
        <v>1</v>
      </c>
      <c r="J2277" t="s">
        <v>19</v>
      </c>
      <c r="K2277" t="s">
        <v>11</v>
      </c>
    </row>
    <row r="2278" spans="1:11" x14ac:dyDescent="0.25">
      <c r="A2278" t="str">
        <f t="shared" si="147"/>
        <v>901</v>
      </c>
      <c r="B2278" t="str">
        <f>"6"</f>
        <v>6</v>
      </c>
      <c r="C2278" t="s">
        <v>2979</v>
      </c>
      <c r="D2278" t="str">
        <f t="shared" si="146"/>
        <v>2</v>
      </c>
      <c r="E2278">
        <v>1741</v>
      </c>
      <c r="F2278">
        <v>1902</v>
      </c>
      <c r="G2278" t="s">
        <v>29</v>
      </c>
      <c r="H2278" t="s">
        <v>11</v>
      </c>
      <c r="I2278">
        <v>1</v>
      </c>
      <c r="J2278" t="s">
        <v>19</v>
      </c>
      <c r="K2278" t="s">
        <v>11</v>
      </c>
    </row>
    <row r="2279" spans="1:11" x14ac:dyDescent="0.25">
      <c r="A2279" t="str">
        <f t="shared" si="147"/>
        <v>901</v>
      </c>
      <c r="B2279" t="str">
        <f>"7"</f>
        <v>7</v>
      </c>
      <c r="C2279" t="s">
        <v>2980</v>
      </c>
      <c r="D2279" t="str">
        <f t="shared" si="146"/>
        <v>2</v>
      </c>
      <c r="E2279">
        <v>2057</v>
      </c>
      <c r="F2279">
        <v>1900</v>
      </c>
      <c r="G2279" t="s">
        <v>25</v>
      </c>
      <c r="H2279" t="s">
        <v>11</v>
      </c>
      <c r="I2279">
        <v>1</v>
      </c>
      <c r="J2279" t="s">
        <v>19</v>
      </c>
      <c r="K2279" t="s">
        <v>11</v>
      </c>
    </row>
    <row r="2280" spans="1:11" x14ac:dyDescent="0.25">
      <c r="A2280" t="str">
        <f t="shared" si="147"/>
        <v>901</v>
      </c>
      <c r="B2280" t="str">
        <f>"8"</f>
        <v>8</v>
      </c>
      <c r="C2280" t="s">
        <v>2981</v>
      </c>
      <c r="D2280" t="str">
        <f t="shared" si="146"/>
        <v>2</v>
      </c>
      <c r="E2280">
        <v>1700</v>
      </c>
      <c r="F2280">
        <v>1905</v>
      </c>
      <c r="G2280" t="s">
        <v>207</v>
      </c>
      <c r="H2280" t="s">
        <v>11</v>
      </c>
      <c r="I2280">
        <v>2</v>
      </c>
      <c r="J2280" t="s">
        <v>19</v>
      </c>
      <c r="K2280" t="s">
        <v>11</v>
      </c>
    </row>
    <row r="2281" spans="1:11" x14ac:dyDescent="0.25">
      <c r="A2281" t="str">
        <f t="shared" si="147"/>
        <v>901</v>
      </c>
      <c r="B2281" t="str">
        <f>"9"</f>
        <v>9</v>
      </c>
      <c r="C2281" t="s">
        <v>2982</v>
      </c>
      <c r="D2281" t="str">
        <f t="shared" si="146"/>
        <v>2</v>
      </c>
      <c r="E2281">
        <v>1154</v>
      </c>
      <c r="F2281">
        <v>1900</v>
      </c>
      <c r="G2281" t="s">
        <v>29</v>
      </c>
      <c r="H2281" t="s">
        <v>11</v>
      </c>
      <c r="I2281">
        <v>1</v>
      </c>
      <c r="J2281" t="s">
        <v>19</v>
      </c>
      <c r="K2281" t="s">
        <v>11</v>
      </c>
    </row>
    <row r="2282" spans="1:11" x14ac:dyDescent="0.25">
      <c r="A2282" t="str">
        <f t="shared" si="147"/>
        <v>901</v>
      </c>
      <c r="B2282" t="str">
        <f>"10"</f>
        <v>10</v>
      </c>
      <c r="C2282" t="s">
        <v>2983</v>
      </c>
      <c r="D2282" t="str">
        <f t="shared" si="146"/>
        <v>2</v>
      </c>
      <c r="E2282">
        <v>2241</v>
      </c>
      <c r="F2282">
        <v>1905</v>
      </c>
      <c r="G2282" t="s">
        <v>207</v>
      </c>
      <c r="H2282" t="s">
        <v>11</v>
      </c>
      <c r="I2282">
        <v>2</v>
      </c>
      <c r="J2282" t="s">
        <v>19</v>
      </c>
      <c r="K2282" t="s">
        <v>11</v>
      </c>
    </row>
    <row r="2283" spans="1:11" x14ac:dyDescent="0.25">
      <c r="A2283" t="str">
        <f t="shared" si="147"/>
        <v>901</v>
      </c>
      <c r="B2283" t="str">
        <f>"11"</f>
        <v>11</v>
      </c>
      <c r="C2283" t="s">
        <v>2984</v>
      </c>
      <c r="D2283" t="str">
        <f t="shared" si="146"/>
        <v>2</v>
      </c>
      <c r="E2283">
        <v>1568</v>
      </c>
      <c r="F2283">
        <v>1987</v>
      </c>
      <c r="G2283" t="s">
        <v>2985</v>
      </c>
      <c r="H2283" t="s">
        <v>11</v>
      </c>
      <c r="I2283">
        <v>1</v>
      </c>
      <c r="J2283" t="s">
        <v>19</v>
      </c>
      <c r="K2283" t="s">
        <v>11</v>
      </c>
    </row>
    <row r="2284" spans="1:11" x14ac:dyDescent="0.25">
      <c r="A2284" t="str">
        <f t="shared" si="147"/>
        <v>901</v>
      </c>
      <c r="B2284" t="str">
        <f>"12"</f>
        <v>12</v>
      </c>
      <c r="C2284" t="s">
        <v>2986</v>
      </c>
      <c r="D2284" t="str">
        <f t="shared" si="146"/>
        <v>2</v>
      </c>
      <c r="E2284">
        <v>2180</v>
      </c>
      <c r="F2284">
        <v>1970</v>
      </c>
      <c r="G2284" t="s">
        <v>2987</v>
      </c>
      <c r="H2284" t="s">
        <v>11</v>
      </c>
      <c r="I2284">
        <v>1</v>
      </c>
      <c r="J2284" t="s">
        <v>19</v>
      </c>
      <c r="K2284" t="s">
        <v>11</v>
      </c>
    </row>
    <row r="2285" spans="1:11" x14ac:dyDescent="0.25">
      <c r="A2285" t="str">
        <f t="shared" si="147"/>
        <v>901</v>
      </c>
      <c r="B2285" t="str">
        <f>"13"</f>
        <v>13</v>
      </c>
      <c r="C2285" t="s">
        <v>2988</v>
      </c>
      <c r="D2285" t="str">
        <f t="shared" si="146"/>
        <v>2</v>
      </c>
      <c r="E2285">
        <v>1354</v>
      </c>
      <c r="F2285">
        <v>1987</v>
      </c>
      <c r="G2285" t="s">
        <v>312</v>
      </c>
      <c r="H2285" t="s">
        <v>11</v>
      </c>
      <c r="I2285">
        <v>2</v>
      </c>
      <c r="J2285" t="s">
        <v>19</v>
      </c>
      <c r="K2285" t="s">
        <v>11</v>
      </c>
    </row>
    <row r="2286" spans="1:11" x14ac:dyDescent="0.25">
      <c r="A2286" t="str">
        <f t="shared" si="147"/>
        <v>901</v>
      </c>
      <c r="B2286" t="str">
        <f>"14"</f>
        <v>14</v>
      </c>
      <c r="C2286" t="s">
        <v>2989</v>
      </c>
      <c r="D2286" t="str">
        <f t="shared" si="146"/>
        <v>2</v>
      </c>
      <c r="E2286">
        <v>1473</v>
      </c>
      <c r="F2286">
        <v>1915</v>
      </c>
      <c r="G2286" t="s">
        <v>321</v>
      </c>
      <c r="H2286" t="s">
        <v>11</v>
      </c>
      <c r="I2286">
        <v>2</v>
      </c>
      <c r="J2286" t="s">
        <v>19</v>
      </c>
      <c r="K2286" t="s">
        <v>11</v>
      </c>
    </row>
    <row r="2287" spans="1:11" x14ac:dyDescent="0.25">
      <c r="A2287" t="str">
        <f t="shared" si="147"/>
        <v>901</v>
      </c>
      <c r="B2287" t="str">
        <f>"15"</f>
        <v>15</v>
      </c>
      <c r="C2287" t="s">
        <v>2990</v>
      </c>
      <c r="D2287" t="str">
        <f t="shared" si="146"/>
        <v>2</v>
      </c>
      <c r="E2287">
        <v>1407</v>
      </c>
      <c r="F2287">
        <v>1915</v>
      </c>
      <c r="G2287" t="s">
        <v>29</v>
      </c>
      <c r="H2287" t="s">
        <v>11</v>
      </c>
      <c r="I2287">
        <v>1</v>
      </c>
      <c r="J2287" t="s">
        <v>19</v>
      </c>
      <c r="K2287" t="s">
        <v>11</v>
      </c>
    </row>
    <row r="2288" spans="1:11" x14ac:dyDescent="0.25">
      <c r="A2288" t="str">
        <f t="shared" si="147"/>
        <v>901</v>
      </c>
      <c r="B2288" t="str">
        <f>"16"</f>
        <v>16</v>
      </c>
      <c r="C2288" t="s">
        <v>2991</v>
      </c>
      <c r="D2288" t="str">
        <f t="shared" si="146"/>
        <v>2</v>
      </c>
      <c r="E2288">
        <v>1408</v>
      </c>
      <c r="F2288">
        <v>1905</v>
      </c>
      <c r="G2288" t="s">
        <v>25</v>
      </c>
      <c r="H2288" t="s">
        <v>11</v>
      </c>
      <c r="I2288">
        <v>1</v>
      </c>
      <c r="J2288" t="s">
        <v>19</v>
      </c>
      <c r="K2288" t="s">
        <v>11</v>
      </c>
    </row>
    <row r="2289" spans="1:11" x14ac:dyDescent="0.25">
      <c r="A2289" t="str">
        <f t="shared" si="147"/>
        <v>901</v>
      </c>
      <c r="B2289" t="str">
        <f>"17"</f>
        <v>17</v>
      </c>
      <c r="C2289" t="s">
        <v>2992</v>
      </c>
      <c r="D2289" t="str">
        <f t="shared" si="146"/>
        <v>2</v>
      </c>
      <c r="E2289">
        <v>1364</v>
      </c>
      <c r="F2289">
        <v>1905</v>
      </c>
      <c r="G2289" t="s">
        <v>25</v>
      </c>
      <c r="H2289" t="s">
        <v>11</v>
      </c>
      <c r="I2289">
        <v>1</v>
      </c>
      <c r="J2289" t="s">
        <v>19</v>
      </c>
      <c r="K2289" t="s">
        <v>11</v>
      </c>
    </row>
    <row r="2290" spans="1:11" x14ac:dyDescent="0.25">
      <c r="A2290" t="str">
        <f t="shared" si="147"/>
        <v>901</v>
      </c>
      <c r="B2290" t="str">
        <f>"18"</f>
        <v>18</v>
      </c>
      <c r="C2290" t="s">
        <v>2993</v>
      </c>
      <c r="D2290" t="str">
        <f t="shared" si="146"/>
        <v>2</v>
      </c>
      <c r="E2290">
        <v>1208</v>
      </c>
      <c r="F2290">
        <v>1905</v>
      </c>
      <c r="G2290" t="s">
        <v>49</v>
      </c>
      <c r="H2290" t="s">
        <v>11</v>
      </c>
      <c r="I2290">
        <v>1</v>
      </c>
      <c r="J2290" t="s">
        <v>19</v>
      </c>
      <c r="K2290" t="s">
        <v>11</v>
      </c>
    </row>
    <row r="2291" spans="1:11" x14ac:dyDescent="0.25">
      <c r="A2291" t="str">
        <f t="shared" si="147"/>
        <v>901</v>
      </c>
      <c r="B2291" t="str">
        <f>"19"</f>
        <v>19</v>
      </c>
      <c r="C2291" t="s">
        <v>2994</v>
      </c>
      <c r="D2291" t="str">
        <f t="shared" si="146"/>
        <v>2</v>
      </c>
      <c r="E2291">
        <v>1464</v>
      </c>
      <c r="F2291">
        <v>1905</v>
      </c>
      <c r="G2291" t="s">
        <v>49</v>
      </c>
      <c r="H2291" t="s">
        <v>11</v>
      </c>
      <c r="I2291">
        <v>1</v>
      </c>
      <c r="J2291" t="s">
        <v>19</v>
      </c>
      <c r="K2291" t="s">
        <v>11</v>
      </c>
    </row>
    <row r="2292" spans="1:11" x14ac:dyDescent="0.25">
      <c r="A2292" t="str">
        <f t="shared" si="147"/>
        <v>901</v>
      </c>
      <c r="B2292" t="str">
        <f>"21"</f>
        <v>21</v>
      </c>
      <c r="C2292" t="s">
        <v>2995</v>
      </c>
      <c r="D2292" t="str">
        <f t="shared" si="146"/>
        <v>2</v>
      </c>
      <c r="E2292">
        <v>1770</v>
      </c>
      <c r="F2292">
        <v>1920</v>
      </c>
      <c r="G2292" t="s">
        <v>25</v>
      </c>
      <c r="H2292" t="s">
        <v>11</v>
      </c>
      <c r="I2292">
        <v>2</v>
      </c>
      <c r="J2292" t="s">
        <v>19</v>
      </c>
      <c r="K2292" t="s">
        <v>11</v>
      </c>
    </row>
    <row r="2293" spans="1:11" x14ac:dyDescent="0.25">
      <c r="A2293" t="str">
        <f t="shared" si="147"/>
        <v>901</v>
      </c>
      <c r="B2293" t="str">
        <f>"22"</f>
        <v>22</v>
      </c>
      <c r="C2293" t="s">
        <v>2996</v>
      </c>
      <c r="D2293" t="str">
        <f t="shared" si="146"/>
        <v>2</v>
      </c>
      <c r="E2293">
        <v>1722</v>
      </c>
      <c r="F2293">
        <v>1925</v>
      </c>
      <c r="G2293" t="s">
        <v>49</v>
      </c>
      <c r="H2293" t="s">
        <v>11</v>
      </c>
      <c r="I2293">
        <v>1</v>
      </c>
      <c r="J2293" t="s">
        <v>19</v>
      </c>
      <c r="K2293" t="s">
        <v>11</v>
      </c>
    </row>
    <row r="2294" spans="1:11" x14ac:dyDescent="0.25">
      <c r="A2294" t="str">
        <f t="shared" si="147"/>
        <v>901</v>
      </c>
      <c r="B2294" t="str">
        <f>"23"</f>
        <v>23</v>
      </c>
      <c r="C2294" t="s">
        <v>2997</v>
      </c>
      <c r="D2294" t="str">
        <f t="shared" si="146"/>
        <v>2</v>
      </c>
      <c r="E2294">
        <v>2222</v>
      </c>
      <c r="F2294">
        <v>1931</v>
      </c>
      <c r="G2294" t="s">
        <v>123</v>
      </c>
      <c r="H2294" t="s">
        <v>11</v>
      </c>
      <c r="I2294">
        <v>1</v>
      </c>
      <c r="J2294" t="s">
        <v>19</v>
      </c>
      <c r="K2294" t="s">
        <v>11</v>
      </c>
    </row>
    <row r="2295" spans="1:11" x14ac:dyDescent="0.25">
      <c r="A2295" t="str">
        <f t="shared" si="147"/>
        <v>901</v>
      </c>
      <c r="B2295" t="str">
        <f>"24"</f>
        <v>24</v>
      </c>
      <c r="C2295" t="s">
        <v>2998</v>
      </c>
      <c r="D2295" t="str">
        <f t="shared" si="146"/>
        <v>2</v>
      </c>
      <c r="E2295">
        <v>1418</v>
      </c>
      <c r="F2295">
        <v>1920</v>
      </c>
      <c r="G2295" t="s">
        <v>49</v>
      </c>
      <c r="H2295" t="s">
        <v>11</v>
      </c>
      <c r="I2295">
        <v>1</v>
      </c>
      <c r="J2295" t="s">
        <v>19</v>
      </c>
      <c r="K2295" t="s">
        <v>11</v>
      </c>
    </row>
    <row r="2296" spans="1:11" x14ac:dyDescent="0.25">
      <c r="A2296" t="str">
        <f t="shared" si="147"/>
        <v>901</v>
      </c>
      <c r="B2296" t="str">
        <f>"25"</f>
        <v>25</v>
      </c>
      <c r="C2296" t="s">
        <v>3000</v>
      </c>
      <c r="D2296" t="str">
        <f t="shared" si="146"/>
        <v>2</v>
      </c>
      <c r="E2296">
        <v>1703</v>
      </c>
      <c r="F2296">
        <v>1936</v>
      </c>
      <c r="G2296" t="s">
        <v>424</v>
      </c>
      <c r="H2296" t="s">
        <v>11</v>
      </c>
      <c r="I2296">
        <v>1</v>
      </c>
      <c r="J2296" t="s">
        <v>19</v>
      </c>
      <c r="K2296" t="s">
        <v>11</v>
      </c>
    </row>
    <row r="2297" spans="1:11" x14ac:dyDescent="0.25">
      <c r="A2297" t="str">
        <f t="shared" si="147"/>
        <v>901</v>
      </c>
      <c r="B2297" t="str">
        <f>"26"</f>
        <v>26</v>
      </c>
      <c r="C2297" t="s">
        <v>3001</v>
      </c>
      <c r="D2297" t="str">
        <f t="shared" si="146"/>
        <v>2</v>
      </c>
      <c r="E2297">
        <v>1692</v>
      </c>
      <c r="F2297">
        <v>1930</v>
      </c>
      <c r="G2297" t="s">
        <v>29</v>
      </c>
      <c r="H2297" t="s">
        <v>11</v>
      </c>
      <c r="I2297">
        <v>1</v>
      </c>
      <c r="J2297" t="s">
        <v>19</v>
      </c>
      <c r="K2297" t="s">
        <v>11</v>
      </c>
    </row>
    <row r="2298" spans="1:11" x14ac:dyDescent="0.25">
      <c r="A2298" t="str">
        <f t="shared" si="147"/>
        <v>901</v>
      </c>
      <c r="B2298" t="str">
        <f>"27"</f>
        <v>27</v>
      </c>
      <c r="C2298" t="s">
        <v>3002</v>
      </c>
      <c r="D2298" t="str">
        <f t="shared" si="146"/>
        <v>2</v>
      </c>
      <c r="E2298">
        <v>1836</v>
      </c>
      <c r="F2298">
        <v>1892</v>
      </c>
      <c r="G2298" t="s">
        <v>29</v>
      </c>
      <c r="H2298" t="s">
        <v>11</v>
      </c>
      <c r="I2298">
        <v>1</v>
      </c>
      <c r="J2298" t="s">
        <v>19</v>
      </c>
      <c r="K2298" t="s">
        <v>11</v>
      </c>
    </row>
    <row r="2299" spans="1:11" x14ac:dyDescent="0.25">
      <c r="A2299" t="str">
        <f t="shared" si="147"/>
        <v>901</v>
      </c>
      <c r="B2299" t="str">
        <f>"28"</f>
        <v>28</v>
      </c>
      <c r="C2299" t="s">
        <v>3003</v>
      </c>
      <c r="D2299" t="str">
        <f t="shared" si="146"/>
        <v>2</v>
      </c>
      <c r="E2299">
        <v>2174</v>
      </c>
      <c r="F2299">
        <v>1900</v>
      </c>
      <c r="G2299" t="s">
        <v>207</v>
      </c>
      <c r="H2299" t="s">
        <v>11</v>
      </c>
      <c r="I2299">
        <v>2</v>
      </c>
      <c r="J2299" t="s">
        <v>19</v>
      </c>
      <c r="K2299" t="s">
        <v>11</v>
      </c>
    </row>
    <row r="2300" spans="1:11" x14ac:dyDescent="0.25">
      <c r="A2300" t="str">
        <f t="shared" si="147"/>
        <v>901</v>
      </c>
      <c r="B2300" t="str">
        <f>"29"</f>
        <v>29</v>
      </c>
      <c r="C2300" t="s">
        <v>3004</v>
      </c>
      <c r="D2300" t="str">
        <f t="shared" si="146"/>
        <v>2</v>
      </c>
      <c r="E2300">
        <v>2124</v>
      </c>
      <c r="F2300">
        <v>1900</v>
      </c>
      <c r="G2300" t="s">
        <v>25</v>
      </c>
      <c r="H2300" t="s">
        <v>11</v>
      </c>
      <c r="I2300">
        <v>1</v>
      </c>
      <c r="J2300" t="s">
        <v>19</v>
      </c>
      <c r="K2300" t="s">
        <v>11</v>
      </c>
    </row>
    <row r="2301" spans="1:11" x14ac:dyDescent="0.25">
      <c r="A2301" t="str">
        <f t="shared" ref="A2301:A2306" si="148">"902"</f>
        <v>902</v>
      </c>
      <c r="B2301" t="str">
        <f>"1"</f>
        <v>1</v>
      </c>
      <c r="C2301" t="s">
        <v>3005</v>
      </c>
      <c r="D2301" t="str">
        <f t="shared" si="146"/>
        <v>2</v>
      </c>
      <c r="E2301">
        <v>1455</v>
      </c>
      <c r="F2301">
        <v>1920</v>
      </c>
      <c r="G2301" t="s">
        <v>25</v>
      </c>
      <c r="H2301" t="s">
        <v>11</v>
      </c>
      <c r="I2301">
        <v>1</v>
      </c>
      <c r="J2301" t="s">
        <v>19</v>
      </c>
      <c r="K2301" t="s">
        <v>11</v>
      </c>
    </row>
    <row r="2302" spans="1:11" x14ac:dyDescent="0.25">
      <c r="A2302" t="str">
        <f t="shared" si="148"/>
        <v>902</v>
      </c>
      <c r="B2302" t="str">
        <f>"2"</f>
        <v>2</v>
      </c>
      <c r="C2302" t="s">
        <v>3006</v>
      </c>
      <c r="D2302" t="str">
        <f t="shared" si="146"/>
        <v>2</v>
      </c>
      <c r="E2302">
        <v>1292</v>
      </c>
      <c r="F2302">
        <v>1920</v>
      </c>
      <c r="G2302" t="s">
        <v>25</v>
      </c>
      <c r="H2302" t="s">
        <v>11</v>
      </c>
      <c r="I2302">
        <v>1</v>
      </c>
      <c r="J2302" t="s">
        <v>19</v>
      </c>
      <c r="K2302" t="s">
        <v>11</v>
      </c>
    </row>
    <row r="2303" spans="1:11" x14ac:dyDescent="0.25">
      <c r="A2303" t="str">
        <f t="shared" si="148"/>
        <v>902</v>
      </c>
      <c r="B2303" t="str">
        <f>"3"</f>
        <v>3</v>
      </c>
      <c r="C2303" t="s">
        <v>3007</v>
      </c>
      <c r="D2303" t="str">
        <f t="shared" si="146"/>
        <v>2</v>
      </c>
      <c r="E2303">
        <v>1498</v>
      </c>
      <c r="F2303">
        <v>1905</v>
      </c>
      <c r="G2303" t="s">
        <v>312</v>
      </c>
      <c r="H2303" t="s">
        <v>11</v>
      </c>
      <c r="I2303">
        <v>2</v>
      </c>
      <c r="J2303" t="s">
        <v>19</v>
      </c>
      <c r="K2303" t="s">
        <v>11</v>
      </c>
    </row>
    <row r="2304" spans="1:11" x14ac:dyDescent="0.25">
      <c r="A2304" t="str">
        <f t="shared" si="148"/>
        <v>902</v>
      </c>
      <c r="B2304" t="str">
        <f>"4"</f>
        <v>4</v>
      </c>
      <c r="C2304" t="s">
        <v>3008</v>
      </c>
      <c r="D2304" t="str">
        <f t="shared" si="146"/>
        <v>2</v>
      </c>
      <c r="E2304">
        <v>1272</v>
      </c>
      <c r="F2304">
        <v>1925</v>
      </c>
      <c r="G2304" t="s">
        <v>25</v>
      </c>
      <c r="H2304" t="s">
        <v>11</v>
      </c>
      <c r="I2304">
        <v>1</v>
      </c>
      <c r="J2304" t="s">
        <v>19</v>
      </c>
      <c r="K2304" t="s">
        <v>11</v>
      </c>
    </row>
    <row r="2305" spans="1:11" x14ac:dyDescent="0.25">
      <c r="A2305" t="str">
        <f t="shared" si="148"/>
        <v>902</v>
      </c>
      <c r="B2305" t="str">
        <f>"5"</f>
        <v>5</v>
      </c>
      <c r="C2305" t="s">
        <v>3009</v>
      </c>
      <c r="D2305" t="str">
        <f t="shared" si="146"/>
        <v>2</v>
      </c>
      <c r="E2305">
        <v>1963</v>
      </c>
      <c r="F2305">
        <v>1931</v>
      </c>
      <c r="G2305" t="s">
        <v>119</v>
      </c>
      <c r="H2305" t="s">
        <v>11</v>
      </c>
      <c r="I2305">
        <v>2</v>
      </c>
      <c r="J2305" t="s">
        <v>19</v>
      </c>
      <c r="K2305" t="s">
        <v>11</v>
      </c>
    </row>
    <row r="2306" spans="1:11" x14ac:dyDescent="0.25">
      <c r="A2306" t="str">
        <f t="shared" si="148"/>
        <v>902</v>
      </c>
      <c r="B2306" t="str">
        <f>"6"</f>
        <v>6</v>
      </c>
      <c r="C2306" t="s">
        <v>3010</v>
      </c>
      <c r="D2306" t="str">
        <f t="shared" si="146"/>
        <v>2</v>
      </c>
      <c r="E2306">
        <v>1732</v>
      </c>
      <c r="F2306">
        <v>1910</v>
      </c>
      <c r="G2306" t="s">
        <v>25</v>
      </c>
      <c r="H2306" t="s">
        <v>11</v>
      </c>
      <c r="I2306">
        <v>1</v>
      </c>
      <c r="J2306" t="s">
        <v>19</v>
      </c>
      <c r="K2306" t="s">
        <v>11</v>
      </c>
    </row>
    <row r="2307" spans="1:11" x14ac:dyDescent="0.25">
      <c r="A2307" t="str">
        <f t="shared" ref="A2307:A2348" si="149">"903"</f>
        <v>903</v>
      </c>
      <c r="B2307" t="str">
        <f>"2"</f>
        <v>2</v>
      </c>
      <c r="C2307" t="s">
        <v>3013</v>
      </c>
      <c r="D2307" t="str">
        <f t="shared" si="146"/>
        <v>2</v>
      </c>
      <c r="E2307">
        <v>1131</v>
      </c>
      <c r="F2307">
        <v>1905</v>
      </c>
      <c r="G2307" t="s">
        <v>29</v>
      </c>
      <c r="H2307" t="s">
        <v>11</v>
      </c>
      <c r="I2307">
        <v>1</v>
      </c>
      <c r="J2307" t="s">
        <v>19</v>
      </c>
      <c r="K2307" t="s">
        <v>11</v>
      </c>
    </row>
    <row r="2308" spans="1:11" x14ac:dyDescent="0.25">
      <c r="A2308" t="str">
        <f t="shared" si="149"/>
        <v>903</v>
      </c>
      <c r="B2308" t="str">
        <f>"3"</f>
        <v>3</v>
      </c>
      <c r="C2308" t="s">
        <v>3014</v>
      </c>
      <c r="D2308" t="str">
        <f t="shared" si="146"/>
        <v>2</v>
      </c>
      <c r="E2308">
        <v>1032</v>
      </c>
      <c r="F2308">
        <v>1914</v>
      </c>
      <c r="G2308" t="s">
        <v>49</v>
      </c>
      <c r="H2308" t="s">
        <v>11</v>
      </c>
      <c r="I2308">
        <v>1</v>
      </c>
      <c r="J2308" t="s">
        <v>19</v>
      </c>
      <c r="K2308" t="s">
        <v>11</v>
      </c>
    </row>
    <row r="2309" spans="1:11" x14ac:dyDescent="0.25">
      <c r="A2309" t="str">
        <f t="shared" si="149"/>
        <v>903</v>
      </c>
      <c r="B2309" t="str">
        <f>"4"</f>
        <v>4</v>
      </c>
      <c r="C2309" t="s">
        <v>3015</v>
      </c>
      <c r="D2309" t="str">
        <f t="shared" si="146"/>
        <v>2</v>
      </c>
      <c r="E2309">
        <v>1265</v>
      </c>
      <c r="F2309">
        <v>1922</v>
      </c>
      <c r="G2309" t="s">
        <v>29</v>
      </c>
      <c r="H2309" t="s">
        <v>11</v>
      </c>
      <c r="I2309">
        <v>1</v>
      </c>
      <c r="J2309" t="s">
        <v>19</v>
      </c>
      <c r="K2309" t="s">
        <v>11</v>
      </c>
    </row>
    <row r="2310" spans="1:11" x14ac:dyDescent="0.25">
      <c r="A2310" t="str">
        <f t="shared" si="149"/>
        <v>903</v>
      </c>
      <c r="B2310" t="str">
        <f>"5"</f>
        <v>5</v>
      </c>
      <c r="C2310" t="s">
        <v>3016</v>
      </c>
      <c r="D2310" t="str">
        <f t="shared" si="146"/>
        <v>2</v>
      </c>
      <c r="E2310">
        <v>1474</v>
      </c>
      <c r="F2310">
        <v>1910</v>
      </c>
      <c r="G2310" t="s">
        <v>3017</v>
      </c>
      <c r="H2310" t="s">
        <v>11</v>
      </c>
      <c r="I2310">
        <v>1</v>
      </c>
      <c r="J2310" t="s">
        <v>19</v>
      </c>
      <c r="K2310" t="s">
        <v>11</v>
      </c>
    </row>
    <row r="2311" spans="1:11" x14ac:dyDescent="0.25">
      <c r="A2311" t="str">
        <f t="shared" si="149"/>
        <v>903</v>
      </c>
      <c r="B2311" t="str">
        <f>"6"</f>
        <v>6</v>
      </c>
      <c r="C2311" t="s">
        <v>3018</v>
      </c>
      <c r="D2311" t="str">
        <f t="shared" si="146"/>
        <v>2</v>
      </c>
      <c r="E2311">
        <v>1421</v>
      </c>
      <c r="F2311">
        <v>1915</v>
      </c>
      <c r="G2311" t="s">
        <v>49</v>
      </c>
      <c r="H2311" t="s">
        <v>11</v>
      </c>
      <c r="I2311">
        <v>1</v>
      </c>
      <c r="J2311" t="s">
        <v>19</v>
      </c>
      <c r="K2311" t="s">
        <v>11</v>
      </c>
    </row>
    <row r="2312" spans="1:11" x14ac:dyDescent="0.25">
      <c r="A2312" t="str">
        <f t="shared" si="149"/>
        <v>903</v>
      </c>
      <c r="B2312" t="str">
        <f>"7"</f>
        <v>7</v>
      </c>
      <c r="C2312" t="s">
        <v>3019</v>
      </c>
      <c r="D2312" t="str">
        <f t="shared" si="146"/>
        <v>2</v>
      </c>
      <c r="E2312">
        <v>1483</v>
      </c>
      <c r="F2312">
        <v>1920</v>
      </c>
      <c r="G2312" t="s">
        <v>29</v>
      </c>
      <c r="H2312" t="s">
        <v>11</v>
      </c>
      <c r="I2312">
        <v>1</v>
      </c>
      <c r="J2312" t="s">
        <v>19</v>
      </c>
      <c r="K2312" t="s">
        <v>11</v>
      </c>
    </row>
    <row r="2313" spans="1:11" x14ac:dyDescent="0.25">
      <c r="A2313" t="str">
        <f t="shared" si="149"/>
        <v>903</v>
      </c>
      <c r="B2313" t="str">
        <f>"8"</f>
        <v>8</v>
      </c>
      <c r="C2313" t="s">
        <v>3020</v>
      </c>
      <c r="D2313" t="str">
        <f t="shared" si="146"/>
        <v>2</v>
      </c>
      <c r="E2313">
        <v>1292</v>
      </c>
      <c r="F2313">
        <v>1918</v>
      </c>
      <c r="G2313" t="s">
        <v>25</v>
      </c>
      <c r="H2313" t="s">
        <v>11</v>
      </c>
      <c r="I2313">
        <v>1</v>
      </c>
      <c r="J2313" t="s">
        <v>19</v>
      </c>
      <c r="K2313" t="s">
        <v>11</v>
      </c>
    </row>
    <row r="2314" spans="1:11" x14ac:dyDescent="0.25">
      <c r="A2314" t="str">
        <f t="shared" si="149"/>
        <v>903</v>
      </c>
      <c r="B2314" t="str">
        <f>"9"</f>
        <v>9</v>
      </c>
      <c r="C2314" t="s">
        <v>3021</v>
      </c>
      <c r="D2314" t="str">
        <f t="shared" si="146"/>
        <v>2</v>
      </c>
      <c r="E2314">
        <v>1438</v>
      </c>
      <c r="F2314">
        <v>1920</v>
      </c>
      <c r="G2314" t="s">
        <v>49</v>
      </c>
      <c r="H2314" t="s">
        <v>11</v>
      </c>
      <c r="I2314">
        <v>1</v>
      </c>
      <c r="J2314" t="s">
        <v>19</v>
      </c>
      <c r="K2314" t="s">
        <v>11</v>
      </c>
    </row>
    <row r="2315" spans="1:11" x14ac:dyDescent="0.25">
      <c r="A2315" t="str">
        <f t="shared" si="149"/>
        <v>903</v>
      </c>
      <c r="B2315" t="str">
        <f>"10"</f>
        <v>10</v>
      </c>
      <c r="C2315" t="s">
        <v>3022</v>
      </c>
      <c r="D2315" t="str">
        <f t="shared" si="146"/>
        <v>2</v>
      </c>
      <c r="E2315">
        <v>1352</v>
      </c>
      <c r="F2315">
        <v>1926</v>
      </c>
      <c r="G2315" t="s">
        <v>25</v>
      </c>
      <c r="H2315" t="s">
        <v>11</v>
      </c>
      <c r="I2315">
        <v>1</v>
      </c>
      <c r="J2315" t="s">
        <v>19</v>
      </c>
      <c r="K2315" t="s">
        <v>11</v>
      </c>
    </row>
    <row r="2316" spans="1:11" x14ac:dyDescent="0.25">
      <c r="A2316" t="str">
        <f t="shared" si="149"/>
        <v>903</v>
      </c>
      <c r="B2316" t="str">
        <f>"11"</f>
        <v>11</v>
      </c>
      <c r="C2316" t="s">
        <v>3023</v>
      </c>
      <c r="D2316" t="str">
        <f t="shared" si="146"/>
        <v>2</v>
      </c>
      <c r="E2316">
        <v>2790</v>
      </c>
      <c r="F2316">
        <v>1981</v>
      </c>
      <c r="G2316" t="s">
        <v>312</v>
      </c>
      <c r="H2316" t="s">
        <v>11</v>
      </c>
      <c r="I2316">
        <v>2</v>
      </c>
      <c r="J2316" t="s">
        <v>19</v>
      </c>
      <c r="K2316" t="s">
        <v>11</v>
      </c>
    </row>
    <row r="2317" spans="1:11" x14ac:dyDescent="0.25">
      <c r="A2317" t="str">
        <f t="shared" si="149"/>
        <v>903</v>
      </c>
      <c r="B2317" t="str">
        <f>"12"</f>
        <v>12</v>
      </c>
      <c r="C2317" t="s">
        <v>3024</v>
      </c>
      <c r="D2317" t="str">
        <f t="shared" si="146"/>
        <v>2</v>
      </c>
      <c r="E2317">
        <v>2104</v>
      </c>
      <c r="F2317">
        <v>1926</v>
      </c>
      <c r="G2317" t="s">
        <v>49</v>
      </c>
      <c r="H2317" t="s">
        <v>11</v>
      </c>
      <c r="I2317">
        <v>1</v>
      </c>
      <c r="J2317" t="s">
        <v>19</v>
      </c>
      <c r="K2317" t="s">
        <v>11</v>
      </c>
    </row>
    <row r="2318" spans="1:11" x14ac:dyDescent="0.25">
      <c r="A2318" t="str">
        <f t="shared" si="149"/>
        <v>903</v>
      </c>
      <c r="B2318" t="str">
        <f>"13"</f>
        <v>13</v>
      </c>
      <c r="C2318" t="s">
        <v>3025</v>
      </c>
      <c r="D2318" t="str">
        <f t="shared" si="146"/>
        <v>2</v>
      </c>
      <c r="E2318">
        <v>1668</v>
      </c>
      <c r="F2318">
        <v>1926</v>
      </c>
      <c r="G2318" t="s">
        <v>49</v>
      </c>
      <c r="H2318" t="s">
        <v>11</v>
      </c>
      <c r="I2318">
        <v>1</v>
      </c>
      <c r="J2318" t="s">
        <v>19</v>
      </c>
      <c r="K2318" t="s">
        <v>11</v>
      </c>
    </row>
    <row r="2319" spans="1:11" x14ac:dyDescent="0.25">
      <c r="A2319" t="str">
        <f t="shared" si="149"/>
        <v>903</v>
      </c>
      <c r="B2319" t="str">
        <f>"14"</f>
        <v>14</v>
      </c>
      <c r="C2319" t="s">
        <v>3026</v>
      </c>
      <c r="D2319" t="str">
        <f t="shared" si="146"/>
        <v>2</v>
      </c>
      <c r="E2319">
        <v>1256</v>
      </c>
      <c r="F2319">
        <v>1925</v>
      </c>
      <c r="G2319" t="s">
        <v>29</v>
      </c>
      <c r="H2319" t="s">
        <v>11</v>
      </c>
      <c r="I2319">
        <v>1</v>
      </c>
      <c r="J2319" t="s">
        <v>19</v>
      </c>
      <c r="K2319" t="s">
        <v>11</v>
      </c>
    </row>
    <row r="2320" spans="1:11" x14ac:dyDescent="0.25">
      <c r="A2320" t="str">
        <f t="shared" si="149"/>
        <v>903</v>
      </c>
      <c r="B2320" t="str">
        <f>"15"</f>
        <v>15</v>
      </c>
      <c r="C2320" t="s">
        <v>3027</v>
      </c>
      <c r="D2320" t="str">
        <f t="shared" si="146"/>
        <v>2</v>
      </c>
      <c r="E2320">
        <v>1962</v>
      </c>
      <c r="F2320">
        <v>1911</v>
      </c>
      <c r="G2320" t="s">
        <v>49</v>
      </c>
      <c r="H2320" t="s">
        <v>11</v>
      </c>
      <c r="I2320">
        <v>1</v>
      </c>
      <c r="J2320" t="s">
        <v>19</v>
      </c>
      <c r="K2320" t="s">
        <v>11</v>
      </c>
    </row>
    <row r="2321" spans="1:11" x14ac:dyDescent="0.25">
      <c r="A2321" t="str">
        <f t="shared" si="149"/>
        <v>903</v>
      </c>
      <c r="B2321" t="str">
        <f>"16"</f>
        <v>16</v>
      </c>
      <c r="C2321" t="s">
        <v>3028</v>
      </c>
      <c r="D2321" t="str">
        <f t="shared" si="146"/>
        <v>2</v>
      </c>
      <c r="E2321">
        <v>1936</v>
      </c>
      <c r="F2321">
        <v>1915</v>
      </c>
      <c r="G2321" t="s">
        <v>25</v>
      </c>
      <c r="H2321" t="s">
        <v>11</v>
      </c>
      <c r="I2321">
        <v>2</v>
      </c>
      <c r="J2321" t="s">
        <v>19</v>
      </c>
      <c r="K2321" t="s">
        <v>11</v>
      </c>
    </row>
    <row r="2322" spans="1:11" x14ac:dyDescent="0.25">
      <c r="A2322" t="str">
        <f t="shared" si="149"/>
        <v>903</v>
      </c>
      <c r="B2322" t="str">
        <f>"17"</f>
        <v>17</v>
      </c>
      <c r="C2322" t="s">
        <v>3029</v>
      </c>
      <c r="D2322" t="str">
        <f t="shared" si="146"/>
        <v>2</v>
      </c>
      <c r="E2322">
        <v>2411</v>
      </c>
      <c r="F2322">
        <v>1915</v>
      </c>
      <c r="G2322" t="s">
        <v>3030</v>
      </c>
      <c r="H2322" t="s">
        <v>11</v>
      </c>
      <c r="I2322">
        <v>3</v>
      </c>
      <c r="J2322" t="s">
        <v>19</v>
      </c>
      <c r="K2322" t="s">
        <v>11</v>
      </c>
    </row>
    <row r="2323" spans="1:11" x14ac:dyDescent="0.25">
      <c r="A2323" t="str">
        <f t="shared" si="149"/>
        <v>903</v>
      </c>
      <c r="B2323" t="str">
        <f>"18"</f>
        <v>18</v>
      </c>
      <c r="C2323" t="s">
        <v>3031</v>
      </c>
      <c r="D2323" t="str">
        <f t="shared" si="146"/>
        <v>2</v>
      </c>
      <c r="E2323">
        <v>3298</v>
      </c>
      <c r="F2323">
        <v>1930</v>
      </c>
      <c r="G2323" t="s">
        <v>131</v>
      </c>
      <c r="H2323" t="s">
        <v>11</v>
      </c>
      <c r="I2323">
        <v>1</v>
      </c>
      <c r="J2323" t="s">
        <v>19</v>
      </c>
      <c r="K2323" t="s">
        <v>11</v>
      </c>
    </row>
    <row r="2324" spans="1:11" x14ac:dyDescent="0.25">
      <c r="A2324" t="str">
        <f t="shared" si="149"/>
        <v>903</v>
      </c>
      <c r="B2324" t="str">
        <f>"19"</f>
        <v>19</v>
      </c>
      <c r="C2324" t="s">
        <v>3032</v>
      </c>
      <c r="D2324" t="str">
        <f t="shared" si="146"/>
        <v>2</v>
      </c>
      <c r="E2324">
        <v>2425</v>
      </c>
      <c r="F2324">
        <v>1938</v>
      </c>
      <c r="G2324" t="s">
        <v>58</v>
      </c>
      <c r="H2324" t="s">
        <v>11</v>
      </c>
      <c r="I2324">
        <v>1</v>
      </c>
      <c r="J2324" t="s">
        <v>19</v>
      </c>
      <c r="K2324" t="s">
        <v>11</v>
      </c>
    </row>
    <row r="2325" spans="1:11" x14ac:dyDescent="0.25">
      <c r="A2325" t="str">
        <f t="shared" si="149"/>
        <v>903</v>
      </c>
      <c r="B2325" t="str">
        <f>"20"</f>
        <v>20</v>
      </c>
      <c r="C2325" t="s">
        <v>3033</v>
      </c>
      <c r="D2325" t="str">
        <f t="shared" si="146"/>
        <v>2</v>
      </c>
      <c r="E2325">
        <v>1719</v>
      </c>
      <c r="F2325">
        <v>1913</v>
      </c>
      <c r="G2325" t="s">
        <v>29</v>
      </c>
      <c r="H2325" t="s">
        <v>11</v>
      </c>
      <c r="I2325">
        <v>1</v>
      </c>
      <c r="J2325" t="s">
        <v>19</v>
      </c>
      <c r="K2325" t="s">
        <v>11</v>
      </c>
    </row>
    <row r="2326" spans="1:11" x14ac:dyDescent="0.25">
      <c r="A2326" t="str">
        <f t="shared" si="149"/>
        <v>903</v>
      </c>
      <c r="B2326" t="str">
        <f>"21"</f>
        <v>21</v>
      </c>
      <c r="C2326" t="s">
        <v>3034</v>
      </c>
      <c r="D2326" t="str">
        <f t="shared" si="146"/>
        <v>2</v>
      </c>
      <c r="E2326">
        <v>1668</v>
      </c>
      <c r="F2326">
        <v>1913</v>
      </c>
      <c r="G2326" t="s">
        <v>29</v>
      </c>
      <c r="H2326" t="s">
        <v>11</v>
      </c>
      <c r="I2326">
        <v>1</v>
      </c>
      <c r="J2326" t="s">
        <v>19</v>
      </c>
      <c r="K2326" t="s">
        <v>11</v>
      </c>
    </row>
    <row r="2327" spans="1:11" x14ac:dyDescent="0.25">
      <c r="A2327" t="str">
        <f t="shared" si="149"/>
        <v>903</v>
      </c>
      <c r="B2327" t="str">
        <f>"22"</f>
        <v>22</v>
      </c>
      <c r="C2327" t="s">
        <v>3035</v>
      </c>
      <c r="D2327" t="str">
        <f t="shared" si="146"/>
        <v>2</v>
      </c>
      <c r="E2327">
        <v>1492</v>
      </c>
      <c r="F2327">
        <v>1913</v>
      </c>
      <c r="G2327" t="s">
        <v>25</v>
      </c>
      <c r="H2327" t="s">
        <v>11</v>
      </c>
      <c r="I2327">
        <v>1</v>
      </c>
      <c r="J2327" t="s">
        <v>19</v>
      </c>
      <c r="K2327" t="s">
        <v>11</v>
      </c>
    </row>
    <row r="2328" spans="1:11" x14ac:dyDescent="0.25">
      <c r="A2328" t="str">
        <f t="shared" si="149"/>
        <v>903</v>
      </c>
      <c r="B2328" t="str">
        <f>"24"</f>
        <v>24</v>
      </c>
      <c r="C2328" t="s">
        <v>3036</v>
      </c>
      <c r="D2328" t="str">
        <f t="shared" si="146"/>
        <v>2</v>
      </c>
      <c r="E2328">
        <v>1957</v>
      </c>
      <c r="F2328">
        <v>1900</v>
      </c>
      <c r="G2328" t="s">
        <v>49</v>
      </c>
      <c r="H2328" t="s">
        <v>11</v>
      </c>
      <c r="I2328">
        <v>1</v>
      </c>
      <c r="J2328" t="s">
        <v>19</v>
      </c>
      <c r="K2328" t="s">
        <v>11</v>
      </c>
    </row>
    <row r="2329" spans="1:11" x14ac:dyDescent="0.25">
      <c r="A2329" t="str">
        <f t="shared" si="149"/>
        <v>903</v>
      </c>
      <c r="B2329" t="str">
        <f>"25"</f>
        <v>25</v>
      </c>
      <c r="C2329" t="s">
        <v>3037</v>
      </c>
      <c r="D2329" t="str">
        <f t="shared" si="146"/>
        <v>2</v>
      </c>
      <c r="E2329">
        <v>1328</v>
      </c>
      <c r="F2329">
        <v>1914</v>
      </c>
      <c r="G2329" t="s">
        <v>49</v>
      </c>
      <c r="H2329" t="s">
        <v>11</v>
      </c>
      <c r="I2329">
        <v>1</v>
      </c>
      <c r="J2329" t="s">
        <v>19</v>
      </c>
      <c r="K2329" t="s">
        <v>11</v>
      </c>
    </row>
    <row r="2330" spans="1:11" x14ac:dyDescent="0.25">
      <c r="A2330" t="str">
        <f t="shared" si="149"/>
        <v>903</v>
      </c>
      <c r="B2330" t="str">
        <f>"26"</f>
        <v>26</v>
      </c>
      <c r="C2330" t="s">
        <v>3038</v>
      </c>
      <c r="D2330" t="str">
        <f t="shared" si="146"/>
        <v>2</v>
      </c>
      <c r="E2330">
        <v>1792</v>
      </c>
      <c r="F2330">
        <v>1914</v>
      </c>
      <c r="G2330" t="s">
        <v>29</v>
      </c>
      <c r="H2330" t="s">
        <v>11</v>
      </c>
      <c r="I2330">
        <v>1</v>
      </c>
      <c r="J2330" t="s">
        <v>19</v>
      </c>
      <c r="K2330" t="s">
        <v>11</v>
      </c>
    </row>
    <row r="2331" spans="1:11" x14ac:dyDescent="0.25">
      <c r="A2331" t="str">
        <f t="shared" si="149"/>
        <v>903</v>
      </c>
      <c r="B2331" t="str">
        <f>"28"</f>
        <v>28</v>
      </c>
      <c r="C2331" t="s">
        <v>3039</v>
      </c>
      <c r="D2331" t="str">
        <f t="shared" si="146"/>
        <v>2</v>
      </c>
      <c r="E2331">
        <v>1555</v>
      </c>
      <c r="F2331">
        <v>1920</v>
      </c>
      <c r="G2331" t="s">
        <v>29</v>
      </c>
      <c r="H2331" t="s">
        <v>11</v>
      </c>
      <c r="I2331">
        <v>1</v>
      </c>
      <c r="J2331" t="s">
        <v>19</v>
      </c>
      <c r="K2331" t="s">
        <v>11</v>
      </c>
    </row>
    <row r="2332" spans="1:11" x14ac:dyDescent="0.25">
      <c r="A2332" t="str">
        <f t="shared" si="149"/>
        <v>903</v>
      </c>
      <c r="B2332" t="str">
        <f>"29"</f>
        <v>29</v>
      </c>
      <c r="C2332" t="s">
        <v>3040</v>
      </c>
      <c r="D2332" t="str">
        <f t="shared" si="146"/>
        <v>2</v>
      </c>
      <c r="E2332">
        <v>1326</v>
      </c>
      <c r="F2332">
        <v>1915</v>
      </c>
      <c r="G2332" t="s">
        <v>29</v>
      </c>
      <c r="H2332" t="s">
        <v>11</v>
      </c>
      <c r="I2332">
        <v>1</v>
      </c>
      <c r="J2332" t="s">
        <v>19</v>
      </c>
      <c r="K2332" t="s">
        <v>11</v>
      </c>
    </row>
    <row r="2333" spans="1:11" x14ac:dyDescent="0.25">
      <c r="A2333" t="str">
        <f t="shared" si="149"/>
        <v>903</v>
      </c>
      <c r="B2333" t="str">
        <f>"30"</f>
        <v>30</v>
      </c>
      <c r="C2333" t="s">
        <v>3041</v>
      </c>
      <c r="D2333" t="str">
        <f t="shared" si="146"/>
        <v>2</v>
      </c>
      <c r="E2333">
        <v>1477</v>
      </c>
      <c r="F2333">
        <v>1918</v>
      </c>
      <c r="G2333" t="s">
        <v>25</v>
      </c>
      <c r="H2333" t="s">
        <v>11</v>
      </c>
      <c r="I2333">
        <v>1</v>
      </c>
      <c r="J2333" t="s">
        <v>19</v>
      </c>
      <c r="K2333" t="s">
        <v>11</v>
      </c>
    </row>
    <row r="2334" spans="1:11" x14ac:dyDescent="0.25">
      <c r="A2334" t="str">
        <f t="shared" si="149"/>
        <v>903</v>
      </c>
      <c r="B2334" t="str">
        <f>"31"</f>
        <v>31</v>
      </c>
      <c r="C2334" t="s">
        <v>3042</v>
      </c>
      <c r="D2334" t="str">
        <f t="shared" si="146"/>
        <v>2</v>
      </c>
      <c r="E2334">
        <v>1524</v>
      </c>
      <c r="F2334">
        <v>1919</v>
      </c>
      <c r="G2334" t="s">
        <v>25</v>
      </c>
      <c r="H2334" t="s">
        <v>11</v>
      </c>
      <c r="I2334">
        <v>1</v>
      </c>
      <c r="J2334" t="s">
        <v>19</v>
      </c>
      <c r="K2334" t="s">
        <v>11</v>
      </c>
    </row>
    <row r="2335" spans="1:11" x14ac:dyDescent="0.25">
      <c r="A2335" t="str">
        <f t="shared" si="149"/>
        <v>903</v>
      </c>
      <c r="B2335" t="str">
        <f>"32"</f>
        <v>32</v>
      </c>
      <c r="C2335" t="s">
        <v>3043</v>
      </c>
      <c r="D2335" t="str">
        <f t="shared" ref="D2335:D2398" si="150">"2"</f>
        <v>2</v>
      </c>
      <c r="E2335">
        <v>1713</v>
      </c>
      <c r="F2335">
        <v>1918</v>
      </c>
      <c r="G2335" t="s">
        <v>25</v>
      </c>
      <c r="H2335" t="s">
        <v>11</v>
      </c>
      <c r="I2335">
        <v>1</v>
      </c>
      <c r="J2335" t="s">
        <v>19</v>
      </c>
      <c r="K2335" t="s">
        <v>11</v>
      </c>
    </row>
    <row r="2336" spans="1:11" x14ac:dyDescent="0.25">
      <c r="A2336" t="str">
        <f t="shared" si="149"/>
        <v>903</v>
      </c>
      <c r="B2336" t="str">
        <f>"33"</f>
        <v>33</v>
      </c>
      <c r="C2336" t="s">
        <v>3044</v>
      </c>
      <c r="D2336" t="str">
        <f t="shared" si="150"/>
        <v>2</v>
      </c>
      <c r="E2336">
        <v>1746</v>
      </c>
      <c r="F2336">
        <v>1925</v>
      </c>
      <c r="G2336" t="s">
        <v>312</v>
      </c>
      <c r="H2336" t="s">
        <v>11</v>
      </c>
      <c r="I2336">
        <v>2</v>
      </c>
      <c r="J2336" t="s">
        <v>19</v>
      </c>
      <c r="K2336" t="s">
        <v>11</v>
      </c>
    </row>
    <row r="2337" spans="1:11" x14ac:dyDescent="0.25">
      <c r="A2337" t="str">
        <f t="shared" si="149"/>
        <v>903</v>
      </c>
      <c r="B2337" t="str">
        <f>"34"</f>
        <v>34</v>
      </c>
      <c r="C2337" t="s">
        <v>3045</v>
      </c>
      <c r="D2337" t="str">
        <f t="shared" si="150"/>
        <v>2</v>
      </c>
      <c r="E2337">
        <v>1244</v>
      </c>
      <c r="F2337">
        <v>1921</v>
      </c>
      <c r="G2337" t="s">
        <v>49</v>
      </c>
      <c r="H2337" t="s">
        <v>11</v>
      </c>
      <c r="I2337">
        <v>1</v>
      </c>
      <c r="J2337" t="s">
        <v>19</v>
      </c>
      <c r="K2337" t="s">
        <v>11</v>
      </c>
    </row>
    <row r="2338" spans="1:11" x14ac:dyDescent="0.25">
      <c r="A2338" t="str">
        <f t="shared" si="149"/>
        <v>903</v>
      </c>
      <c r="B2338" t="str">
        <f>"35"</f>
        <v>35</v>
      </c>
      <c r="C2338" t="s">
        <v>3046</v>
      </c>
      <c r="D2338" t="str">
        <f t="shared" si="150"/>
        <v>2</v>
      </c>
      <c r="E2338">
        <v>1905</v>
      </c>
      <c r="F2338">
        <v>1910</v>
      </c>
      <c r="G2338" t="s">
        <v>49</v>
      </c>
      <c r="H2338" t="s">
        <v>11</v>
      </c>
      <c r="I2338">
        <v>1</v>
      </c>
      <c r="J2338" t="s">
        <v>19</v>
      </c>
      <c r="K2338" t="s">
        <v>11</v>
      </c>
    </row>
    <row r="2339" spans="1:11" x14ac:dyDescent="0.25">
      <c r="A2339" t="str">
        <f t="shared" si="149"/>
        <v>903</v>
      </c>
      <c r="B2339" t="str">
        <f>"36"</f>
        <v>36</v>
      </c>
      <c r="C2339" t="s">
        <v>3047</v>
      </c>
      <c r="D2339" t="str">
        <f t="shared" si="150"/>
        <v>2</v>
      </c>
      <c r="E2339">
        <v>1820</v>
      </c>
      <c r="F2339">
        <v>1920</v>
      </c>
      <c r="G2339" t="s">
        <v>207</v>
      </c>
      <c r="H2339" t="s">
        <v>11</v>
      </c>
      <c r="I2339">
        <v>2</v>
      </c>
      <c r="J2339" t="s">
        <v>19</v>
      </c>
      <c r="K2339" t="s">
        <v>11</v>
      </c>
    </row>
    <row r="2340" spans="1:11" x14ac:dyDescent="0.25">
      <c r="A2340" t="str">
        <f t="shared" si="149"/>
        <v>903</v>
      </c>
      <c r="B2340" t="str">
        <f>"37"</f>
        <v>37</v>
      </c>
      <c r="C2340" t="s">
        <v>3048</v>
      </c>
      <c r="D2340" t="str">
        <f t="shared" si="150"/>
        <v>2</v>
      </c>
      <c r="E2340">
        <v>1110</v>
      </c>
      <c r="F2340">
        <v>1917</v>
      </c>
      <c r="G2340" t="s">
        <v>2148</v>
      </c>
      <c r="H2340" t="s">
        <v>11</v>
      </c>
      <c r="I2340">
        <v>1</v>
      </c>
      <c r="J2340" t="s">
        <v>19</v>
      </c>
      <c r="K2340" t="s">
        <v>11</v>
      </c>
    </row>
    <row r="2341" spans="1:11" x14ac:dyDescent="0.25">
      <c r="A2341" t="str">
        <f t="shared" si="149"/>
        <v>903</v>
      </c>
      <c r="B2341" t="str">
        <f>"37.01"</f>
        <v>37.01</v>
      </c>
      <c r="C2341" t="s">
        <v>3049</v>
      </c>
      <c r="D2341" t="str">
        <f t="shared" si="150"/>
        <v>2</v>
      </c>
      <c r="E2341">
        <v>1090</v>
      </c>
      <c r="F2341">
        <v>1917</v>
      </c>
      <c r="G2341" t="s">
        <v>2148</v>
      </c>
      <c r="H2341" t="s">
        <v>11</v>
      </c>
      <c r="I2341">
        <v>1</v>
      </c>
      <c r="J2341" t="s">
        <v>19</v>
      </c>
      <c r="K2341" t="s">
        <v>11</v>
      </c>
    </row>
    <row r="2342" spans="1:11" x14ac:dyDescent="0.25">
      <c r="A2342" t="str">
        <f t="shared" si="149"/>
        <v>903</v>
      </c>
      <c r="B2342" t="str">
        <f>"38"</f>
        <v>38</v>
      </c>
      <c r="C2342" t="s">
        <v>3050</v>
      </c>
      <c r="D2342" t="str">
        <f t="shared" si="150"/>
        <v>2</v>
      </c>
      <c r="E2342">
        <v>2414</v>
      </c>
      <c r="F2342">
        <v>1920</v>
      </c>
      <c r="G2342" t="s">
        <v>312</v>
      </c>
      <c r="H2342" t="s">
        <v>11</v>
      </c>
      <c r="I2342">
        <v>2</v>
      </c>
      <c r="J2342" t="s">
        <v>19</v>
      </c>
      <c r="K2342" t="s">
        <v>11</v>
      </c>
    </row>
    <row r="2343" spans="1:11" x14ac:dyDescent="0.25">
      <c r="A2343" t="str">
        <f t="shared" si="149"/>
        <v>903</v>
      </c>
      <c r="B2343" t="str">
        <f>"39"</f>
        <v>39</v>
      </c>
      <c r="C2343" t="s">
        <v>3051</v>
      </c>
      <c r="D2343" t="str">
        <f t="shared" si="150"/>
        <v>2</v>
      </c>
      <c r="E2343">
        <v>1859</v>
      </c>
      <c r="F2343">
        <v>1903</v>
      </c>
      <c r="G2343" t="s">
        <v>49</v>
      </c>
      <c r="H2343" t="s">
        <v>11</v>
      </c>
      <c r="I2343">
        <v>1</v>
      </c>
      <c r="J2343" t="s">
        <v>19</v>
      </c>
      <c r="K2343" t="s">
        <v>11</v>
      </c>
    </row>
    <row r="2344" spans="1:11" x14ac:dyDescent="0.25">
      <c r="A2344" t="str">
        <f t="shared" si="149"/>
        <v>903</v>
      </c>
      <c r="B2344" t="str">
        <f>"40"</f>
        <v>40</v>
      </c>
      <c r="C2344" t="s">
        <v>3052</v>
      </c>
      <c r="D2344" t="str">
        <f t="shared" si="150"/>
        <v>2</v>
      </c>
      <c r="E2344">
        <v>2065</v>
      </c>
      <c r="F2344">
        <v>1903</v>
      </c>
      <c r="G2344" t="s">
        <v>207</v>
      </c>
      <c r="H2344" t="s">
        <v>11</v>
      </c>
      <c r="I2344">
        <v>2</v>
      </c>
      <c r="J2344" t="s">
        <v>19</v>
      </c>
      <c r="K2344" t="s">
        <v>11</v>
      </c>
    </row>
    <row r="2345" spans="1:11" x14ac:dyDescent="0.25">
      <c r="A2345" t="str">
        <f t="shared" si="149"/>
        <v>903</v>
      </c>
      <c r="B2345" t="str">
        <f>"41"</f>
        <v>41</v>
      </c>
      <c r="C2345" t="s">
        <v>3053</v>
      </c>
      <c r="D2345" t="str">
        <f t="shared" si="150"/>
        <v>2</v>
      </c>
      <c r="E2345">
        <v>1299</v>
      </c>
      <c r="F2345">
        <v>1919</v>
      </c>
      <c r="G2345" t="s">
        <v>25</v>
      </c>
      <c r="H2345" t="s">
        <v>11</v>
      </c>
      <c r="I2345">
        <v>1</v>
      </c>
      <c r="J2345" t="s">
        <v>19</v>
      </c>
      <c r="K2345" t="s">
        <v>11</v>
      </c>
    </row>
    <row r="2346" spans="1:11" x14ac:dyDescent="0.25">
      <c r="A2346" t="str">
        <f t="shared" si="149"/>
        <v>903</v>
      </c>
      <c r="B2346" t="str">
        <f>"42"</f>
        <v>42</v>
      </c>
      <c r="C2346" t="s">
        <v>3054</v>
      </c>
      <c r="D2346" t="str">
        <f t="shared" si="150"/>
        <v>2</v>
      </c>
      <c r="E2346">
        <v>1260</v>
      </c>
      <c r="F2346">
        <v>1919</v>
      </c>
      <c r="G2346" t="s">
        <v>29</v>
      </c>
      <c r="H2346" t="s">
        <v>11</v>
      </c>
      <c r="I2346">
        <v>1</v>
      </c>
      <c r="J2346" t="s">
        <v>19</v>
      </c>
      <c r="K2346" t="s">
        <v>11</v>
      </c>
    </row>
    <row r="2347" spans="1:11" x14ac:dyDescent="0.25">
      <c r="A2347" t="str">
        <f t="shared" si="149"/>
        <v>903</v>
      </c>
      <c r="B2347" t="str">
        <f>"43"</f>
        <v>43</v>
      </c>
      <c r="C2347" t="s">
        <v>3055</v>
      </c>
      <c r="D2347" t="str">
        <f t="shared" si="150"/>
        <v>2</v>
      </c>
      <c r="E2347">
        <v>1436</v>
      </c>
      <c r="F2347">
        <v>1926</v>
      </c>
      <c r="G2347" t="s">
        <v>49</v>
      </c>
      <c r="H2347" t="s">
        <v>11</v>
      </c>
      <c r="I2347">
        <v>1</v>
      </c>
      <c r="J2347" t="s">
        <v>19</v>
      </c>
      <c r="K2347" t="s">
        <v>11</v>
      </c>
    </row>
    <row r="2348" spans="1:11" x14ac:dyDescent="0.25">
      <c r="A2348" t="str">
        <f t="shared" si="149"/>
        <v>903</v>
      </c>
      <c r="B2348" t="str">
        <f>"44"</f>
        <v>44</v>
      </c>
      <c r="C2348" t="s">
        <v>3056</v>
      </c>
      <c r="D2348" t="str">
        <f t="shared" si="150"/>
        <v>2</v>
      </c>
      <c r="E2348">
        <v>1722</v>
      </c>
      <c r="F2348">
        <v>1907</v>
      </c>
      <c r="G2348" t="s">
        <v>312</v>
      </c>
      <c r="H2348" t="s">
        <v>11</v>
      </c>
      <c r="I2348">
        <v>2</v>
      </c>
      <c r="J2348" t="s">
        <v>19</v>
      </c>
      <c r="K2348" t="s">
        <v>11</v>
      </c>
    </row>
    <row r="2349" spans="1:11" x14ac:dyDescent="0.25">
      <c r="A2349" t="str">
        <f t="shared" ref="A2349:A2388" si="151">"904"</f>
        <v>904</v>
      </c>
      <c r="B2349" t="str">
        <f>"2"</f>
        <v>2</v>
      </c>
      <c r="C2349" t="s">
        <v>3059</v>
      </c>
      <c r="D2349" t="str">
        <f t="shared" si="150"/>
        <v>2</v>
      </c>
      <c r="E2349">
        <v>2369</v>
      </c>
      <c r="F2349">
        <v>1955</v>
      </c>
      <c r="G2349" t="s">
        <v>125</v>
      </c>
      <c r="H2349" t="s">
        <v>11</v>
      </c>
      <c r="I2349">
        <v>2</v>
      </c>
      <c r="J2349" t="s">
        <v>19</v>
      </c>
      <c r="K2349" t="s">
        <v>11</v>
      </c>
    </row>
    <row r="2350" spans="1:11" x14ac:dyDescent="0.25">
      <c r="A2350" t="str">
        <f t="shared" si="151"/>
        <v>904</v>
      </c>
      <c r="B2350" t="str">
        <f>"3"</f>
        <v>3</v>
      </c>
      <c r="C2350" t="s">
        <v>3060</v>
      </c>
      <c r="D2350" t="str">
        <f t="shared" si="150"/>
        <v>2</v>
      </c>
      <c r="E2350">
        <v>1338</v>
      </c>
      <c r="F2350">
        <v>1926</v>
      </c>
      <c r="G2350" t="s">
        <v>207</v>
      </c>
      <c r="H2350" t="s">
        <v>11</v>
      </c>
      <c r="I2350">
        <v>2</v>
      </c>
      <c r="J2350" t="s">
        <v>19</v>
      </c>
      <c r="K2350" t="s">
        <v>11</v>
      </c>
    </row>
    <row r="2351" spans="1:11" x14ac:dyDescent="0.25">
      <c r="A2351" t="str">
        <f t="shared" si="151"/>
        <v>904</v>
      </c>
      <c r="B2351" t="str">
        <f>"4"</f>
        <v>4</v>
      </c>
      <c r="C2351" t="s">
        <v>3061</v>
      </c>
      <c r="D2351" t="str">
        <f t="shared" si="150"/>
        <v>2</v>
      </c>
      <c r="E2351">
        <v>1422</v>
      </c>
      <c r="F2351">
        <v>1927</v>
      </c>
      <c r="G2351" t="s">
        <v>25</v>
      </c>
      <c r="H2351" t="s">
        <v>11</v>
      </c>
      <c r="I2351">
        <v>1</v>
      </c>
      <c r="J2351" t="s">
        <v>19</v>
      </c>
      <c r="K2351" t="s">
        <v>11</v>
      </c>
    </row>
    <row r="2352" spans="1:11" x14ac:dyDescent="0.25">
      <c r="A2352" t="str">
        <f t="shared" si="151"/>
        <v>904</v>
      </c>
      <c r="B2352" t="str">
        <f>"5"</f>
        <v>5</v>
      </c>
      <c r="C2352" t="s">
        <v>3062</v>
      </c>
      <c r="D2352" t="str">
        <f t="shared" si="150"/>
        <v>2</v>
      </c>
      <c r="E2352">
        <v>1757</v>
      </c>
      <c r="F2352">
        <v>1917</v>
      </c>
      <c r="G2352" t="s">
        <v>29</v>
      </c>
      <c r="H2352" t="s">
        <v>11</v>
      </c>
      <c r="I2352">
        <v>1</v>
      </c>
      <c r="J2352" t="s">
        <v>19</v>
      </c>
      <c r="K2352" t="s">
        <v>11</v>
      </c>
    </row>
    <row r="2353" spans="1:11" x14ac:dyDescent="0.25">
      <c r="A2353" t="str">
        <f t="shared" si="151"/>
        <v>904</v>
      </c>
      <c r="B2353" t="str">
        <f>"6"</f>
        <v>6</v>
      </c>
      <c r="C2353" t="s">
        <v>3063</v>
      </c>
      <c r="D2353" t="str">
        <f t="shared" si="150"/>
        <v>2</v>
      </c>
      <c r="E2353">
        <v>1284</v>
      </c>
      <c r="F2353">
        <v>1920</v>
      </c>
      <c r="G2353" t="s">
        <v>316</v>
      </c>
      <c r="H2353" t="s">
        <v>11</v>
      </c>
      <c r="I2353">
        <v>2</v>
      </c>
      <c r="J2353" t="s">
        <v>19</v>
      </c>
      <c r="K2353" t="s">
        <v>11</v>
      </c>
    </row>
    <row r="2354" spans="1:11" x14ac:dyDescent="0.25">
      <c r="A2354" t="str">
        <f t="shared" si="151"/>
        <v>904</v>
      </c>
      <c r="B2354" t="str">
        <f>"7"</f>
        <v>7</v>
      </c>
      <c r="C2354" t="s">
        <v>3064</v>
      </c>
      <c r="D2354" t="str">
        <f t="shared" si="150"/>
        <v>2</v>
      </c>
      <c r="E2354">
        <v>2310</v>
      </c>
      <c r="F2354">
        <v>1910</v>
      </c>
      <c r="G2354" t="s">
        <v>312</v>
      </c>
      <c r="H2354" t="s">
        <v>11</v>
      </c>
      <c r="I2354">
        <v>2</v>
      </c>
      <c r="J2354" t="s">
        <v>19</v>
      </c>
      <c r="K2354" t="s">
        <v>11</v>
      </c>
    </row>
    <row r="2355" spans="1:11" x14ac:dyDescent="0.25">
      <c r="A2355" t="str">
        <f t="shared" si="151"/>
        <v>904</v>
      </c>
      <c r="B2355" t="str">
        <f>"8"</f>
        <v>8</v>
      </c>
      <c r="C2355" t="s">
        <v>3065</v>
      </c>
      <c r="D2355" t="str">
        <f t="shared" si="150"/>
        <v>2</v>
      </c>
      <c r="E2355">
        <v>2276</v>
      </c>
      <c r="F2355">
        <v>1925</v>
      </c>
      <c r="G2355" t="s">
        <v>312</v>
      </c>
      <c r="H2355" t="s">
        <v>11</v>
      </c>
      <c r="I2355">
        <v>2</v>
      </c>
      <c r="J2355" t="s">
        <v>19</v>
      </c>
      <c r="K2355" t="s">
        <v>11</v>
      </c>
    </row>
    <row r="2356" spans="1:11" x14ac:dyDescent="0.25">
      <c r="A2356" t="str">
        <f t="shared" si="151"/>
        <v>904</v>
      </c>
      <c r="B2356" t="str">
        <f>"9"</f>
        <v>9</v>
      </c>
      <c r="C2356" t="s">
        <v>3066</v>
      </c>
      <c r="D2356" t="str">
        <f t="shared" si="150"/>
        <v>2</v>
      </c>
      <c r="E2356">
        <v>1166</v>
      </c>
      <c r="F2356">
        <v>1925</v>
      </c>
      <c r="G2356" t="s">
        <v>123</v>
      </c>
      <c r="H2356" t="s">
        <v>11</v>
      </c>
      <c r="I2356">
        <v>1</v>
      </c>
      <c r="J2356" t="s">
        <v>19</v>
      </c>
      <c r="K2356" t="s">
        <v>11</v>
      </c>
    </row>
    <row r="2357" spans="1:11" x14ac:dyDescent="0.25">
      <c r="A2357" t="str">
        <f t="shared" si="151"/>
        <v>904</v>
      </c>
      <c r="B2357" t="str">
        <f>"10"</f>
        <v>10</v>
      </c>
      <c r="C2357" t="s">
        <v>3067</v>
      </c>
      <c r="D2357" t="str">
        <f t="shared" si="150"/>
        <v>2</v>
      </c>
      <c r="E2357">
        <v>1394</v>
      </c>
      <c r="F2357">
        <v>1925</v>
      </c>
      <c r="G2357" t="s">
        <v>25</v>
      </c>
      <c r="H2357" t="s">
        <v>11</v>
      </c>
      <c r="I2357">
        <v>1</v>
      </c>
      <c r="J2357" t="s">
        <v>19</v>
      </c>
      <c r="K2357" t="s">
        <v>11</v>
      </c>
    </row>
    <row r="2358" spans="1:11" x14ac:dyDescent="0.25">
      <c r="A2358" t="str">
        <f t="shared" si="151"/>
        <v>904</v>
      </c>
      <c r="B2358" t="str">
        <f>"11"</f>
        <v>11</v>
      </c>
      <c r="C2358" t="s">
        <v>3068</v>
      </c>
      <c r="D2358" t="str">
        <f t="shared" si="150"/>
        <v>2</v>
      </c>
      <c r="E2358">
        <v>1355</v>
      </c>
      <c r="F2358">
        <v>1915</v>
      </c>
      <c r="G2358" t="s">
        <v>29</v>
      </c>
      <c r="H2358" t="s">
        <v>11</v>
      </c>
      <c r="I2358">
        <v>1</v>
      </c>
      <c r="J2358" t="s">
        <v>19</v>
      </c>
      <c r="K2358" t="s">
        <v>11</v>
      </c>
    </row>
    <row r="2359" spans="1:11" x14ac:dyDescent="0.25">
      <c r="A2359" t="str">
        <f t="shared" si="151"/>
        <v>904</v>
      </c>
      <c r="B2359" t="str">
        <f>"12"</f>
        <v>12</v>
      </c>
      <c r="C2359" t="s">
        <v>3069</v>
      </c>
      <c r="D2359" t="str">
        <f t="shared" si="150"/>
        <v>2</v>
      </c>
      <c r="E2359">
        <v>1734</v>
      </c>
      <c r="F2359">
        <v>1917</v>
      </c>
      <c r="G2359" t="s">
        <v>29</v>
      </c>
      <c r="H2359" t="s">
        <v>11</v>
      </c>
      <c r="I2359">
        <v>1</v>
      </c>
      <c r="J2359" t="s">
        <v>19</v>
      </c>
      <c r="K2359" t="s">
        <v>11</v>
      </c>
    </row>
    <row r="2360" spans="1:11" x14ac:dyDescent="0.25">
      <c r="A2360" t="str">
        <f t="shared" si="151"/>
        <v>904</v>
      </c>
      <c r="B2360" t="str">
        <f>"13"</f>
        <v>13</v>
      </c>
      <c r="C2360" t="s">
        <v>3070</v>
      </c>
      <c r="D2360" t="str">
        <f t="shared" si="150"/>
        <v>2</v>
      </c>
      <c r="E2360">
        <v>1608</v>
      </c>
      <c r="F2360">
        <v>1916</v>
      </c>
      <c r="G2360" t="s">
        <v>25</v>
      </c>
      <c r="H2360" t="s">
        <v>11</v>
      </c>
      <c r="I2360">
        <v>1</v>
      </c>
      <c r="J2360" t="s">
        <v>19</v>
      </c>
      <c r="K2360" t="s">
        <v>11</v>
      </c>
    </row>
    <row r="2361" spans="1:11" x14ac:dyDescent="0.25">
      <c r="A2361" t="str">
        <f t="shared" si="151"/>
        <v>904</v>
      </c>
      <c r="B2361" t="str">
        <f>"14"</f>
        <v>14</v>
      </c>
      <c r="C2361" t="s">
        <v>3071</v>
      </c>
      <c r="D2361" t="str">
        <f t="shared" si="150"/>
        <v>2</v>
      </c>
      <c r="E2361">
        <v>1160</v>
      </c>
      <c r="F2361">
        <v>1904</v>
      </c>
      <c r="G2361" t="s">
        <v>987</v>
      </c>
      <c r="H2361" t="s">
        <v>11</v>
      </c>
      <c r="I2361">
        <v>1</v>
      </c>
      <c r="J2361" t="s">
        <v>19</v>
      </c>
      <c r="K2361" t="s">
        <v>11</v>
      </c>
    </row>
    <row r="2362" spans="1:11" x14ac:dyDescent="0.25">
      <c r="A2362" t="str">
        <f t="shared" si="151"/>
        <v>904</v>
      </c>
      <c r="B2362" t="str">
        <f>"15"</f>
        <v>15</v>
      </c>
      <c r="C2362" t="s">
        <v>3072</v>
      </c>
      <c r="D2362" t="str">
        <f t="shared" si="150"/>
        <v>2</v>
      </c>
      <c r="E2362">
        <v>1173</v>
      </c>
      <c r="F2362">
        <v>1904</v>
      </c>
      <c r="G2362" t="s">
        <v>987</v>
      </c>
      <c r="H2362" t="s">
        <v>11</v>
      </c>
      <c r="I2362">
        <v>1</v>
      </c>
      <c r="J2362" t="s">
        <v>19</v>
      </c>
      <c r="K2362" t="s">
        <v>11</v>
      </c>
    </row>
    <row r="2363" spans="1:11" x14ac:dyDescent="0.25">
      <c r="A2363" t="str">
        <f t="shared" si="151"/>
        <v>904</v>
      </c>
      <c r="B2363" t="str">
        <f>"16"</f>
        <v>16</v>
      </c>
      <c r="C2363" t="s">
        <v>3073</v>
      </c>
      <c r="D2363" t="str">
        <f t="shared" si="150"/>
        <v>2</v>
      </c>
      <c r="E2363">
        <v>2000</v>
      </c>
      <c r="F2363">
        <v>1962</v>
      </c>
      <c r="G2363" t="s">
        <v>312</v>
      </c>
      <c r="H2363" t="s">
        <v>11</v>
      </c>
      <c r="I2363">
        <v>3</v>
      </c>
      <c r="J2363" t="s">
        <v>19</v>
      </c>
      <c r="K2363" t="s">
        <v>11</v>
      </c>
    </row>
    <row r="2364" spans="1:11" x14ac:dyDescent="0.25">
      <c r="A2364" t="str">
        <f t="shared" si="151"/>
        <v>904</v>
      </c>
      <c r="B2364" t="str">
        <f>"17"</f>
        <v>17</v>
      </c>
      <c r="C2364" t="s">
        <v>3074</v>
      </c>
      <c r="D2364" t="str">
        <f t="shared" si="150"/>
        <v>2</v>
      </c>
      <c r="E2364">
        <v>1336</v>
      </c>
      <c r="F2364">
        <v>1915</v>
      </c>
      <c r="G2364" t="s">
        <v>29</v>
      </c>
      <c r="H2364" t="s">
        <v>11</v>
      </c>
      <c r="I2364">
        <v>1</v>
      </c>
      <c r="J2364" t="s">
        <v>19</v>
      </c>
      <c r="K2364" t="s">
        <v>11</v>
      </c>
    </row>
    <row r="2365" spans="1:11" x14ac:dyDescent="0.25">
      <c r="A2365" t="str">
        <f t="shared" si="151"/>
        <v>904</v>
      </c>
      <c r="B2365" t="str">
        <f>"18"</f>
        <v>18</v>
      </c>
      <c r="C2365" t="s">
        <v>3075</v>
      </c>
      <c r="D2365" t="str">
        <f t="shared" si="150"/>
        <v>2</v>
      </c>
      <c r="E2365">
        <v>1575</v>
      </c>
      <c r="F2365">
        <v>1920</v>
      </c>
      <c r="G2365" t="s">
        <v>29</v>
      </c>
      <c r="H2365" t="s">
        <v>11</v>
      </c>
      <c r="I2365">
        <v>1</v>
      </c>
      <c r="J2365" t="s">
        <v>19</v>
      </c>
      <c r="K2365" t="s">
        <v>11</v>
      </c>
    </row>
    <row r="2366" spans="1:11" x14ac:dyDescent="0.25">
      <c r="A2366" t="str">
        <f t="shared" si="151"/>
        <v>904</v>
      </c>
      <c r="B2366" t="str">
        <f>"19"</f>
        <v>19</v>
      </c>
      <c r="C2366" t="s">
        <v>3076</v>
      </c>
      <c r="D2366" t="str">
        <f t="shared" si="150"/>
        <v>2</v>
      </c>
      <c r="E2366">
        <v>1546</v>
      </c>
      <c r="F2366">
        <v>1919</v>
      </c>
      <c r="G2366" t="s">
        <v>25</v>
      </c>
      <c r="H2366" t="s">
        <v>11</v>
      </c>
      <c r="I2366">
        <v>1</v>
      </c>
      <c r="J2366" t="s">
        <v>19</v>
      </c>
      <c r="K2366" t="s">
        <v>11</v>
      </c>
    </row>
    <row r="2367" spans="1:11" x14ac:dyDescent="0.25">
      <c r="A2367" t="str">
        <f t="shared" si="151"/>
        <v>904</v>
      </c>
      <c r="B2367" t="str">
        <f>"20"</f>
        <v>20</v>
      </c>
      <c r="C2367" t="s">
        <v>3077</v>
      </c>
      <c r="D2367" t="str">
        <f t="shared" si="150"/>
        <v>2</v>
      </c>
      <c r="E2367">
        <v>1288</v>
      </c>
      <c r="F2367">
        <v>1930</v>
      </c>
      <c r="G2367" t="s">
        <v>25</v>
      </c>
      <c r="H2367" t="s">
        <v>11</v>
      </c>
      <c r="I2367">
        <v>1</v>
      </c>
      <c r="J2367" t="s">
        <v>19</v>
      </c>
      <c r="K2367" t="s">
        <v>11</v>
      </c>
    </row>
    <row r="2368" spans="1:11" x14ac:dyDescent="0.25">
      <c r="A2368" t="str">
        <f t="shared" si="151"/>
        <v>904</v>
      </c>
      <c r="B2368" t="str">
        <f>"21"</f>
        <v>21</v>
      </c>
      <c r="C2368" t="s">
        <v>3078</v>
      </c>
      <c r="D2368" t="str">
        <f t="shared" si="150"/>
        <v>2</v>
      </c>
      <c r="E2368">
        <v>1642</v>
      </c>
      <c r="F2368">
        <v>1930</v>
      </c>
      <c r="G2368" t="s">
        <v>29</v>
      </c>
      <c r="H2368" t="s">
        <v>11</v>
      </c>
      <c r="I2368">
        <v>1</v>
      </c>
      <c r="J2368" t="s">
        <v>19</v>
      </c>
      <c r="K2368" t="s">
        <v>11</v>
      </c>
    </row>
    <row r="2369" spans="1:11" x14ac:dyDescent="0.25">
      <c r="A2369" t="str">
        <f t="shared" si="151"/>
        <v>904</v>
      </c>
      <c r="B2369" t="str">
        <f>"22"</f>
        <v>22</v>
      </c>
      <c r="C2369" t="s">
        <v>3079</v>
      </c>
      <c r="D2369" t="str">
        <f t="shared" si="150"/>
        <v>2</v>
      </c>
      <c r="E2369">
        <v>1288</v>
      </c>
      <c r="F2369">
        <v>1917</v>
      </c>
      <c r="G2369" t="s">
        <v>35</v>
      </c>
      <c r="H2369" t="s">
        <v>11</v>
      </c>
      <c r="I2369">
        <v>1</v>
      </c>
      <c r="J2369" t="s">
        <v>19</v>
      </c>
      <c r="K2369" t="s">
        <v>11</v>
      </c>
    </row>
    <row r="2370" spans="1:11" x14ac:dyDescent="0.25">
      <c r="A2370" t="str">
        <f t="shared" si="151"/>
        <v>904</v>
      </c>
      <c r="B2370" t="str">
        <f>"23"</f>
        <v>23</v>
      </c>
      <c r="C2370" t="s">
        <v>3080</v>
      </c>
      <c r="D2370" t="str">
        <f t="shared" si="150"/>
        <v>2</v>
      </c>
      <c r="E2370">
        <v>1701</v>
      </c>
      <c r="F2370">
        <v>1923</v>
      </c>
      <c r="G2370" t="s">
        <v>25</v>
      </c>
      <c r="H2370" t="s">
        <v>11</v>
      </c>
      <c r="I2370">
        <v>1</v>
      </c>
      <c r="J2370" t="s">
        <v>19</v>
      </c>
      <c r="K2370" t="s">
        <v>11</v>
      </c>
    </row>
    <row r="2371" spans="1:11" x14ac:dyDescent="0.25">
      <c r="A2371" t="str">
        <f t="shared" si="151"/>
        <v>904</v>
      </c>
      <c r="B2371" t="str">
        <f>"24"</f>
        <v>24</v>
      </c>
      <c r="C2371" t="s">
        <v>3081</v>
      </c>
      <c r="D2371" t="str">
        <f t="shared" si="150"/>
        <v>2</v>
      </c>
      <c r="E2371">
        <v>1238</v>
      </c>
      <c r="F2371">
        <v>1920</v>
      </c>
      <c r="G2371" t="s">
        <v>29</v>
      </c>
      <c r="H2371" t="s">
        <v>11</v>
      </c>
      <c r="I2371">
        <v>1</v>
      </c>
      <c r="J2371" t="s">
        <v>19</v>
      </c>
      <c r="K2371" t="s">
        <v>11</v>
      </c>
    </row>
    <row r="2372" spans="1:11" x14ac:dyDescent="0.25">
      <c r="A2372" t="str">
        <f t="shared" si="151"/>
        <v>904</v>
      </c>
      <c r="B2372" t="str">
        <f>"25"</f>
        <v>25</v>
      </c>
      <c r="C2372" t="s">
        <v>3082</v>
      </c>
      <c r="D2372" t="str">
        <f t="shared" si="150"/>
        <v>2</v>
      </c>
      <c r="E2372">
        <v>1136</v>
      </c>
      <c r="F2372">
        <v>1920</v>
      </c>
      <c r="G2372" t="s">
        <v>49</v>
      </c>
      <c r="H2372" t="s">
        <v>11</v>
      </c>
      <c r="I2372">
        <v>1</v>
      </c>
      <c r="J2372" t="s">
        <v>19</v>
      </c>
      <c r="K2372" t="s">
        <v>11</v>
      </c>
    </row>
    <row r="2373" spans="1:11" x14ac:dyDescent="0.25">
      <c r="A2373" t="str">
        <f t="shared" si="151"/>
        <v>904</v>
      </c>
      <c r="B2373" t="str">
        <f>"26"</f>
        <v>26</v>
      </c>
      <c r="C2373" t="s">
        <v>3083</v>
      </c>
      <c r="D2373" t="str">
        <f t="shared" si="150"/>
        <v>2</v>
      </c>
      <c r="E2373">
        <v>1436</v>
      </c>
      <c r="F2373">
        <v>1920</v>
      </c>
      <c r="G2373" t="s">
        <v>49</v>
      </c>
      <c r="H2373" t="s">
        <v>11</v>
      </c>
      <c r="I2373">
        <v>1</v>
      </c>
      <c r="J2373" t="s">
        <v>19</v>
      </c>
      <c r="K2373" t="s">
        <v>11</v>
      </c>
    </row>
    <row r="2374" spans="1:11" x14ac:dyDescent="0.25">
      <c r="A2374" t="str">
        <f t="shared" si="151"/>
        <v>904</v>
      </c>
      <c r="B2374" t="str">
        <f>"27"</f>
        <v>27</v>
      </c>
      <c r="C2374" t="s">
        <v>3084</v>
      </c>
      <c r="D2374" t="str">
        <f t="shared" si="150"/>
        <v>2</v>
      </c>
      <c r="E2374">
        <v>1650</v>
      </c>
      <c r="F2374">
        <v>1920</v>
      </c>
      <c r="G2374" t="s">
        <v>312</v>
      </c>
      <c r="H2374" t="s">
        <v>11</v>
      </c>
      <c r="I2374">
        <v>2</v>
      </c>
      <c r="J2374" t="s">
        <v>19</v>
      </c>
      <c r="K2374" t="s">
        <v>11</v>
      </c>
    </row>
    <row r="2375" spans="1:11" x14ac:dyDescent="0.25">
      <c r="A2375" t="str">
        <f t="shared" si="151"/>
        <v>904</v>
      </c>
      <c r="B2375" t="str">
        <f>"28"</f>
        <v>28</v>
      </c>
      <c r="C2375" t="s">
        <v>3085</v>
      </c>
      <c r="D2375" t="str">
        <f t="shared" si="150"/>
        <v>2</v>
      </c>
      <c r="E2375">
        <v>1356</v>
      </c>
      <c r="F2375">
        <v>1920</v>
      </c>
      <c r="G2375" t="s">
        <v>25</v>
      </c>
      <c r="H2375" t="s">
        <v>11</v>
      </c>
      <c r="I2375">
        <v>1</v>
      </c>
      <c r="J2375" t="s">
        <v>19</v>
      </c>
      <c r="K2375" t="s">
        <v>11</v>
      </c>
    </row>
    <row r="2376" spans="1:11" x14ac:dyDescent="0.25">
      <c r="A2376" t="str">
        <f t="shared" si="151"/>
        <v>904</v>
      </c>
      <c r="B2376" t="str">
        <f>"29"</f>
        <v>29</v>
      </c>
      <c r="C2376" t="s">
        <v>3086</v>
      </c>
      <c r="D2376" t="str">
        <f t="shared" si="150"/>
        <v>2</v>
      </c>
      <c r="E2376">
        <v>1361</v>
      </c>
      <c r="F2376">
        <v>1917</v>
      </c>
      <c r="G2376" t="s">
        <v>25</v>
      </c>
      <c r="H2376" t="s">
        <v>11</v>
      </c>
      <c r="I2376">
        <v>1</v>
      </c>
      <c r="J2376" t="s">
        <v>19</v>
      </c>
      <c r="K2376" t="s">
        <v>11</v>
      </c>
    </row>
    <row r="2377" spans="1:11" x14ac:dyDescent="0.25">
      <c r="A2377" t="str">
        <f t="shared" si="151"/>
        <v>904</v>
      </c>
      <c r="B2377" t="str">
        <f>"30"</f>
        <v>30</v>
      </c>
      <c r="C2377" t="s">
        <v>3087</v>
      </c>
      <c r="D2377" t="str">
        <f t="shared" si="150"/>
        <v>2</v>
      </c>
      <c r="E2377">
        <v>1242</v>
      </c>
      <c r="F2377">
        <v>1940</v>
      </c>
      <c r="G2377" t="s">
        <v>49</v>
      </c>
      <c r="H2377" t="s">
        <v>11</v>
      </c>
      <c r="I2377">
        <v>1</v>
      </c>
      <c r="J2377" t="s">
        <v>19</v>
      </c>
      <c r="K2377" t="s">
        <v>11</v>
      </c>
    </row>
    <row r="2378" spans="1:11" x14ac:dyDescent="0.25">
      <c r="A2378" t="str">
        <f t="shared" si="151"/>
        <v>904</v>
      </c>
      <c r="B2378" t="str">
        <f>"31"</f>
        <v>31</v>
      </c>
      <c r="C2378" t="s">
        <v>3088</v>
      </c>
      <c r="D2378" t="str">
        <f t="shared" si="150"/>
        <v>2</v>
      </c>
      <c r="E2378">
        <v>2766</v>
      </c>
      <c r="F2378">
        <v>1917</v>
      </c>
      <c r="G2378" t="s">
        <v>321</v>
      </c>
      <c r="H2378" t="s">
        <v>11</v>
      </c>
      <c r="I2378">
        <v>2</v>
      </c>
      <c r="J2378" t="s">
        <v>19</v>
      </c>
      <c r="K2378" t="s">
        <v>11</v>
      </c>
    </row>
    <row r="2379" spans="1:11" x14ac:dyDescent="0.25">
      <c r="A2379" t="str">
        <f t="shared" si="151"/>
        <v>904</v>
      </c>
      <c r="B2379" t="str">
        <f>"32"</f>
        <v>32</v>
      </c>
      <c r="C2379" t="s">
        <v>3089</v>
      </c>
      <c r="D2379" t="str">
        <f t="shared" si="150"/>
        <v>2</v>
      </c>
      <c r="E2379">
        <v>1228</v>
      </c>
      <c r="F2379">
        <v>1920</v>
      </c>
      <c r="G2379" t="s">
        <v>187</v>
      </c>
      <c r="H2379" t="s">
        <v>11</v>
      </c>
      <c r="I2379">
        <v>1</v>
      </c>
      <c r="J2379" t="s">
        <v>19</v>
      </c>
      <c r="K2379" t="s">
        <v>11</v>
      </c>
    </row>
    <row r="2380" spans="1:11" x14ac:dyDescent="0.25">
      <c r="A2380" t="str">
        <f t="shared" si="151"/>
        <v>904</v>
      </c>
      <c r="B2380" t="str">
        <f>"33"</f>
        <v>33</v>
      </c>
      <c r="C2380" t="s">
        <v>3090</v>
      </c>
      <c r="D2380" t="str">
        <f t="shared" si="150"/>
        <v>2</v>
      </c>
      <c r="E2380">
        <v>816</v>
      </c>
      <c r="F2380">
        <v>1917</v>
      </c>
      <c r="G2380" t="s">
        <v>123</v>
      </c>
      <c r="H2380" t="s">
        <v>11</v>
      </c>
      <c r="I2380">
        <v>1</v>
      </c>
      <c r="J2380" t="s">
        <v>19</v>
      </c>
      <c r="K2380" t="s">
        <v>11</v>
      </c>
    </row>
    <row r="2381" spans="1:11" x14ac:dyDescent="0.25">
      <c r="A2381" t="str">
        <f t="shared" si="151"/>
        <v>904</v>
      </c>
      <c r="B2381" t="str">
        <f>"34"</f>
        <v>34</v>
      </c>
      <c r="C2381" t="s">
        <v>3091</v>
      </c>
      <c r="D2381" t="str">
        <f t="shared" si="150"/>
        <v>2</v>
      </c>
      <c r="E2381">
        <v>2470</v>
      </c>
      <c r="F2381">
        <v>1917</v>
      </c>
      <c r="G2381" t="s">
        <v>316</v>
      </c>
      <c r="H2381" t="s">
        <v>11</v>
      </c>
      <c r="I2381">
        <v>2</v>
      </c>
      <c r="J2381" t="s">
        <v>19</v>
      </c>
      <c r="K2381" t="s">
        <v>11</v>
      </c>
    </row>
    <row r="2382" spans="1:11" x14ac:dyDescent="0.25">
      <c r="A2382" t="str">
        <f t="shared" si="151"/>
        <v>904</v>
      </c>
      <c r="B2382" t="str">
        <f>"35"</f>
        <v>35</v>
      </c>
      <c r="C2382" t="s">
        <v>3092</v>
      </c>
      <c r="D2382" t="str">
        <f t="shared" si="150"/>
        <v>2</v>
      </c>
      <c r="E2382">
        <v>1375</v>
      </c>
      <c r="F2382">
        <v>1915</v>
      </c>
      <c r="G2382" t="s">
        <v>29</v>
      </c>
      <c r="H2382" t="s">
        <v>11</v>
      </c>
      <c r="I2382">
        <v>1</v>
      </c>
      <c r="J2382" t="s">
        <v>19</v>
      </c>
      <c r="K2382" t="s">
        <v>11</v>
      </c>
    </row>
    <row r="2383" spans="1:11" x14ac:dyDescent="0.25">
      <c r="A2383" t="str">
        <f t="shared" si="151"/>
        <v>904</v>
      </c>
      <c r="B2383" t="str">
        <f>"36"</f>
        <v>36</v>
      </c>
      <c r="C2383" t="s">
        <v>3093</v>
      </c>
      <c r="D2383" t="str">
        <f t="shared" si="150"/>
        <v>2</v>
      </c>
      <c r="E2383">
        <v>1181</v>
      </c>
      <c r="F2383">
        <v>1910</v>
      </c>
      <c r="G2383" t="s">
        <v>49</v>
      </c>
      <c r="H2383" t="s">
        <v>11</v>
      </c>
      <c r="I2383">
        <v>1</v>
      </c>
      <c r="J2383" t="s">
        <v>19</v>
      </c>
      <c r="K2383" t="s">
        <v>11</v>
      </c>
    </row>
    <row r="2384" spans="1:11" x14ac:dyDescent="0.25">
      <c r="A2384" t="str">
        <f t="shared" si="151"/>
        <v>904</v>
      </c>
      <c r="B2384" t="str">
        <f>"37"</f>
        <v>37</v>
      </c>
      <c r="C2384" t="s">
        <v>3094</v>
      </c>
      <c r="D2384" t="str">
        <f t="shared" si="150"/>
        <v>2</v>
      </c>
      <c r="E2384">
        <v>1399</v>
      </c>
      <c r="F2384">
        <v>1917</v>
      </c>
      <c r="G2384" t="s">
        <v>49</v>
      </c>
      <c r="H2384" t="s">
        <v>11</v>
      </c>
      <c r="I2384">
        <v>1</v>
      </c>
      <c r="J2384" t="s">
        <v>19</v>
      </c>
      <c r="K2384" t="s">
        <v>11</v>
      </c>
    </row>
    <row r="2385" spans="1:11" x14ac:dyDescent="0.25">
      <c r="A2385" t="str">
        <f t="shared" si="151"/>
        <v>904</v>
      </c>
      <c r="B2385" t="str">
        <f>"38"</f>
        <v>38</v>
      </c>
      <c r="C2385" t="s">
        <v>3095</v>
      </c>
      <c r="D2385" t="str">
        <f t="shared" si="150"/>
        <v>2</v>
      </c>
      <c r="E2385">
        <v>1610</v>
      </c>
      <c r="F2385">
        <v>1917</v>
      </c>
      <c r="G2385" t="s">
        <v>25</v>
      </c>
      <c r="H2385" t="s">
        <v>11</v>
      </c>
      <c r="I2385">
        <v>1</v>
      </c>
      <c r="J2385" t="s">
        <v>19</v>
      </c>
      <c r="K2385" t="s">
        <v>11</v>
      </c>
    </row>
    <row r="2386" spans="1:11" x14ac:dyDescent="0.25">
      <c r="A2386" t="str">
        <f t="shared" si="151"/>
        <v>904</v>
      </c>
      <c r="B2386" t="str">
        <f>"39"</f>
        <v>39</v>
      </c>
      <c r="C2386" t="s">
        <v>3096</v>
      </c>
      <c r="D2386" t="str">
        <f t="shared" si="150"/>
        <v>2</v>
      </c>
      <c r="E2386">
        <v>1532</v>
      </c>
      <c r="F2386">
        <v>1917</v>
      </c>
      <c r="G2386" t="s">
        <v>510</v>
      </c>
      <c r="H2386" t="s">
        <v>11</v>
      </c>
      <c r="I2386">
        <v>1</v>
      </c>
      <c r="J2386" t="s">
        <v>19</v>
      </c>
      <c r="K2386" t="s">
        <v>11</v>
      </c>
    </row>
    <row r="2387" spans="1:11" x14ac:dyDescent="0.25">
      <c r="A2387" t="str">
        <f t="shared" si="151"/>
        <v>904</v>
      </c>
      <c r="B2387" t="str">
        <f>"43"</f>
        <v>43</v>
      </c>
      <c r="C2387" t="s">
        <v>3102</v>
      </c>
      <c r="D2387" t="str">
        <f t="shared" si="150"/>
        <v>2</v>
      </c>
      <c r="E2387">
        <v>2325</v>
      </c>
      <c r="F2387">
        <v>1920</v>
      </c>
      <c r="G2387" t="s">
        <v>312</v>
      </c>
      <c r="H2387" t="s">
        <v>11</v>
      </c>
      <c r="I2387">
        <v>2</v>
      </c>
      <c r="J2387" t="s">
        <v>438</v>
      </c>
      <c r="K2387" t="s">
        <v>11</v>
      </c>
    </row>
    <row r="2388" spans="1:11" x14ac:dyDescent="0.25">
      <c r="A2388" t="str">
        <f t="shared" si="151"/>
        <v>904</v>
      </c>
      <c r="B2388" t="str">
        <f>"44"</f>
        <v>44</v>
      </c>
      <c r="C2388" t="s">
        <v>3103</v>
      </c>
      <c r="D2388" t="str">
        <f t="shared" si="150"/>
        <v>2</v>
      </c>
      <c r="E2388">
        <v>0</v>
      </c>
      <c r="F2388" t="s">
        <v>11</v>
      </c>
      <c r="G2388" t="s">
        <v>18</v>
      </c>
      <c r="H2388" t="s">
        <v>11</v>
      </c>
      <c r="I2388">
        <v>0</v>
      </c>
      <c r="J2388" t="s">
        <v>438</v>
      </c>
      <c r="K2388" t="s">
        <v>11</v>
      </c>
    </row>
    <row r="2389" spans="1:11" x14ac:dyDescent="0.25">
      <c r="A2389" t="str">
        <f t="shared" ref="A2389:A2430" si="152">"905"</f>
        <v>905</v>
      </c>
      <c r="B2389" t="str">
        <f>"1"</f>
        <v>1</v>
      </c>
      <c r="C2389" t="s">
        <v>3104</v>
      </c>
      <c r="D2389" t="str">
        <f t="shared" si="150"/>
        <v>2</v>
      </c>
      <c r="E2389">
        <v>1636</v>
      </c>
      <c r="F2389">
        <v>1910</v>
      </c>
      <c r="G2389" t="s">
        <v>29</v>
      </c>
      <c r="H2389" t="s">
        <v>11</v>
      </c>
      <c r="I2389">
        <v>1</v>
      </c>
      <c r="J2389" t="s">
        <v>481</v>
      </c>
      <c r="K2389" t="s">
        <v>11</v>
      </c>
    </row>
    <row r="2390" spans="1:11" x14ac:dyDescent="0.25">
      <c r="A2390" t="str">
        <f t="shared" si="152"/>
        <v>905</v>
      </c>
      <c r="B2390" t="str">
        <f>"2"</f>
        <v>2</v>
      </c>
      <c r="C2390" t="s">
        <v>3105</v>
      </c>
      <c r="D2390" t="str">
        <f t="shared" si="150"/>
        <v>2</v>
      </c>
      <c r="E2390">
        <v>1583</v>
      </c>
      <c r="F2390">
        <v>1918</v>
      </c>
      <c r="G2390" t="s">
        <v>49</v>
      </c>
      <c r="H2390" t="s">
        <v>11</v>
      </c>
      <c r="I2390">
        <v>1</v>
      </c>
      <c r="J2390" t="s">
        <v>19</v>
      </c>
      <c r="K2390" t="s">
        <v>11</v>
      </c>
    </row>
    <row r="2391" spans="1:11" x14ac:dyDescent="0.25">
      <c r="A2391" t="str">
        <f t="shared" si="152"/>
        <v>905</v>
      </c>
      <c r="B2391" t="str">
        <f>"3"</f>
        <v>3</v>
      </c>
      <c r="C2391" t="s">
        <v>3106</v>
      </c>
      <c r="D2391" t="str">
        <f t="shared" si="150"/>
        <v>2</v>
      </c>
      <c r="E2391">
        <v>1246</v>
      </c>
      <c r="F2391">
        <v>1920</v>
      </c>
      <c r="G2391" t="s">
        <v>29</v>
      </c>
      <c r="H2391" t="s">
        <v>11</v>
      </c>
      <c r="I2391">
        <v>1</v>
      </c>
      <c r="J2391" t="s">
        <v>19</v>
      </c>
      <c r="K2391" t="s">
        <v>11</v>
      </c>
    </row>
    <row r="2392" spans="1:11" x14ac:dyDescent="0.25">
      <c r="A2392" t="str">
        <f t="shared" si="152"/>
        <v>905</v>
      </c>
      <c r="B2392" t="str">
        <f>"4"</f>
        <v>4</v>
      </c>
      <c r="C2392" t="s">
        <v>3107</v>
      </c>
      <c r="D2392" t="str">
        <f t="shared" si="150"/>
        <v>2</v>
      </c>
      <c r="E2392">
        <v>1245</v>
      </c>
      <c r="F2392">
        <v>1918</v>
      </c>
      <c r="G2392" t="s">
        <v>25</v>
      </c>
      <c r="H2392" t="s">
        <v>11</v>
      </c>
      <c r="I2392">
        <v>1</v>
      </c>
      <c r="J2392" t="s">
        <v>19</v>
      </c>
      <c r="K2392" t="s">
        <v>11</v>
      </c>
    </row>
    <row r="2393" spans="1:11" x14ac:dyDescent="0.25">
      <c r="A2393" t="str">
        <f t="shared" si="152"/>
        <v>905</v>
      </c>
      <c r="B2393" t="str">
        <f>"5"</f>
        <v>5</v>
      </c>
      <c r="C2393" t="s">
        <v>3108</v>
      </c>
      <c r="D2393" t="str">
        <f t="shared" si="150"/>
        <v>2</v>
      </c>
      <c r="E2393">
        <v>1249</v>
      </c>
      <c r="F2393">
        <v>1920</v>
      </c>
      <c r="G2393" t="s">
        <v>25</v>
      </c>
      <c r="H2393" t="s">
        <v>11</v>
      </c>
      <c r="I2393">
        <v>1</v>
      </c>
      <c r="J2393" t="s">
        <v>19</v>
      </c>
      <c r="K2393" t="s">
        <v>11</v>
      </c>
    </row>
    <row r="2394" spans="1:11" x14ac:dyDescent="0.25">
      <c r="A2394" t="str">
        <f t="shared" si="152"/>
        <v>905</v>
      </c>
      <c r="B2394" t="str">
        <f>"6"</f>
        <v>6</v>
      </c>
      <c r="C2394" t="s">
        <v>3109</v>
      </c>
      <c r="D2394" t="str">
        <f t="shared" si="150"/>
        <v>2</v>
      </c>
      <c r="E2394">
        <v>1120</v>
      </c>
      <c r="F2394">
        <v>1913</v>
      </c>
      <c r="G2394" t="s">
        <v>25</v>
      </c>
      <c r="H2394" t="s">
        <v>11</v>
      </c>
      <c r="I2394">
        <v>1</v>
      </c>
      <c r="J2394" t="s">
        <v>19</v>
      </c>
      <c r="K2394" t="s">
        <v>11</v>
      </c>
    </row>
    <row r="2395" spans="1:11" x14ac:dyDescent="0.25">
      <c r="A2395" t="str">
        <f t="shared" si="152"/>
        <v>905</v>
      </c>
      <c r="B2395" t="str">
        <f>"7"</f>
        <v>7</v>
      </c>
      <c r="C2395" t="s">
        <v>3110</v>
      </c>
      <c r="D2395" t="str">
        <f t="shared" si="150"/>
        <v>2</v>
      </c>
      <c r="E2395">
        <v>1194</v>
      </c>
      <c r="F2395">
        <v>1922</v>
      </c>
      <c r="G2395" t="s">
        <v>25</v>
      </c>
      <c r="H2395" t="s">
        <v>11</v>
      </c>
      <c r="I2395">
        <v>1</v>
      </c>
      <c r="J2395" t="s">
        <v>19</v>
      </c>
      <c r="K2395" t="s">
        <v>11</v>
      </c>
    </row>
    <row r="2396" spans="1:11" x14ac:dyDescent="0.25">
      <c r="A2396" t="str">
        <f t="shared" si="152"/>
        <v>905</v>
      </c>
      <c r="B2396" t="str">
        <f>"8"</f>
        <v>8</v>
      </c>
      <c r="C2396" t="s">
        <v>3111</v>
      </c>
      <c r="D2396" t="str">
        <f t="shared" si="150"/>
        <v>2</v>
      </c>
      <c r="E2396">
        <v>1069</v>
      </c>
      <c r="F2396">
        <v>1914</v>
      </c>
      <c r="G2396" t="s">
        <v>49</v>
      </c>
      <c r="H2396" t="s">
        <v>11</v>
      </c>
      <c r="I2396">
        <v>1</v>
      </c>
      <c r="J2396" t="s">
        <v>19</v>
      </c>
      <c r="K2396" t="s">
        <v>11</v>
      </c>
    </row>
    <row r="2397" spans="1:11" x14ac:dyDescent="0.25">
      <c r="A2397" t="str">
        <f t="shared" si="152"/>
        <v>905</v>
      </c>
      <c r="B2397" t="str">
        <f>"9"</f>
        <v>9</v>
      </c>
      <c r="C2397" t="s">
        <v>3112</v>
      </c>
      <c r="D2397" t="str">
        <f t="shared" si="150"/>
        <v>2</v>
      </c>
      <c r="E2397">
        <v>1326</v>
      </c>
      <c r="F2397">
        <v>1915</v>
      </c>
      <c r="G2397" t="s">
        <v>25</v>
      </c>
      <c r="H2397" t="s">
        <v>11</v>
      </c>
      <c r="I2397">
        <v>1</v>
      </c>
      <c r="J2397" t="s">
        <v>19</v>
      </c>
      <c r="K2397" t="s">
        <v>11</v>
      </c>
    </row>
    <row r="2398" spans="1:11" x14ac:dyDescent="0.25">
      <c r="A2398" t="str">
        <f t="shared" si="152"/>
        <v>905</v>
      </c>
      <c r="B2398" t="str">
        <f>"10"</f>
        <v>10</v>
      </c>
      <c r="C2398" t="s">
        <v>3113</v>
      </c>
      <c r="D2398" t="str">
        <f t="shared" si="150"/>
        <v>2</v>
      </c>
      <c r="E2398">
        <v>1353</v>
      </c>
      <c r="F2398">
        <v>1920</v>
      </c>
      <c r="G2398" t="s">
        <v>29</v>
      </c>
      <c r="H2398" t="s">
        <v>11</v>
      </c>
      <c r="I2398">
        <v>1</v>
      </c>
      <c r="J2398" t="s">
        <v>19</v>
      </c>
      <c r="K2398" t="s">
        <v>11</v>
      </c>
    </row>
    <row r="2399" spans="1:11" x14ac:dyDescent="0.25">
      <c r="A2399" t="str">
        <f t="shared" si="152"/>
        <v>905</v>
      </c>
      <c r="B2399" t="str">
        <f>"11"</f>
        <v>11</v>
      </c>
      <c r="C2399" t="s">
        <v>3114</v>
      </c>
      <c r="D2399" t="str">
        <f t="shared" ref="D2399:D2462" si="153">"2"</f>
        <v>2</v>
      </c>
      <c r="E2399">
        <v>1328</v>
      </c>
      <c r="F2399">
        <v>1910</v>
      </c>
      <c r="G2399" t="s">
        <v>119</v>
      </c>
      <c r="H2399" t="s">
        <v>11</v>
      </c>
      <c r="I2399">
        <v>2</v>
      </c>
      <c r="J2399" t="s">
        <v>19</v>
      </c>
      <c r="K2399" t="s">
        <v>11</v>
      </c>
    </row>
    <row r="2400" spans="1:11" x14ac:dyDescent="0.25">
      <c r="A2400" t="str">
        <f t="shared" si="152"/>
        <v>905</v>
      </c>
      <c r="B2400" t="str">
        <f>"12"</f>
        <v>12</v>
      </c>
      <c r="C2400" t="s">
        <v>3115</v>
      </c>
      <c r="D2400" t="str">
        <f t="shared" si="153"/>
        <v>2</v>
      </c>
      <c r="E2400">
        <v>1156</v>
      </c>
      <c r="F2400">
        <v>1895</v>
      </c>
      <c r="G2400" t="s">
        <v>25</v>
      </c>
      <c r="H2400" t="s">
        <v>11</v>
      </c>
      <c r="I2400">
        <v>1</v>
      </c>
      <c r="J2400" t="s">
        <v>19</v>
      </c>
      <c r="K2400" t="s">
        <v>11</v>
      </c>
    </row>
    <row r="2401" spans="1:11" x14ac:dyDescent="0.25">
      <c r="A2401" t="str">
        <f t="shared" si="152"/>
        <v>905</v>
      </c>
      <c r="B2401" t="str">
        <f>"13"</f>
        <v>13</v>
      </c>
      <c r="C2401" t="s">
        <v>3116</v>
      </c>
      <c r="D2401" t="str">
        <f t="shared" si="153"/>
        <v>2</v>
      </c>
      <c r="E2401">
        <v>953</v>
      </c>
      <c r="F2401">
        <v>1925</v>
      </c>
      <c r="G2401" t="s">
        <v>123</v>
      </c>
      <c r="H2401" t="s">
        <v>11</v>
      </c>
      <c r="I2401">
        <v>1</v>
      </c>
      <c r="J2401" t="s">
        <v>19</v>
      </c>
      <c r="K2401" t="s">
        <v>11</v>
      </c>
    </row>
    <row r="2402" spans="1:11" x14ac:dyDescent="0.25">
      <c r="A2402" t="str">
        <f t="shared" si="152"/>
        <v>905</v>
      </c>
      <c r="B2402" t="str">
        <f>"14"</f>
        <v>14</v>
      </c>
      <c r="C2402" t="s">
        <v>3117</v>
      </c>
      <c r="D2402" t="str">
        <f t="shared" si="153"/>
        <v>2</v>
      </c>
      <c r="E2402">
        <v>2448</v>
      </c>
      <c r="F2402">
        <v>1917</v>
      </c>
      <c r="G2402" t="s">
        <v>312</v>
      </c>
      <c r="H2402" t="s">
        <v>11</v>
      </c>
      <c r="I2402">
        <v>2</v>
      </c>
      <c r="J2402" t="s">
        <v>19</v>
      </c>
      <c r="K2402" t="s">
        <v>11</v>
      </c>
    </row>
    <row r="2403" spans="1:11" x14ac:dyDescent="0.25">
      <c r="A2403" t="str">
        <f t="shared" si="152"/>
        <v>905</v>
      </c>
      <c r="B2403" t="str">
        <f>"15"</f>
        <v>15</v>
      </c>
      <c r="C2403" t="s">
        <v>3118</v>
      </c>
      <c r="D2403" t="str">
        <f t="shared" si="153"/>
        <v>2</v>
      </c>
      <c r="E2403">
        <v>1316</v>
      </c>
      <c r="F2403">
        <v>1920</v>
      </c>
      <c r="G2403" t="s">
        <v>29</v>
      </c>
      <c r="H2403" t="s">
        <v>11</v>
      </c>
      <c r="I2403">
        <v>1</v>
      </c>
      <c r="J2403" t="s">
        <v>19</v>
      </c>
      <c r="K2403" t="s">
        <v>11</v>
      </c>
    </row>
    <row r="2404" spans="1:11" x14ac:dyDescent="0.25">
      <c r="A2404" t="str">
        <f t="shared" si="152"/>
        <v>905</v>
      </c>
      <c r="B2404" t="str">
        <f>"16"</f>
        <v>16</v>
      </c>
      <c r="C2404" t="s">
        <v>3119</v>
      </c>
      <c r="D2404" t="str">
        <f t="shared" si="153"/>
        <v>2</v>
      </c>
      <c r="E2404">
        <v>1728</v>
      </c>
      <c r="F2404">
        <v>1920</v>
      </c>
      <c r="G2404" t="s">
        <v>49</v>
      </c>
      <c r="H2404" t="s">
        <v>11</v>
      </c>
      <c r="I2404">
        <v>1</v>
      </c>
      <c r="J2404" t="s">
        <v>19</v>
      </c>
      <c r="K2404" t="s">
        <v>11</v>
      </c>
    </row>
    <row r="2405" spans="1:11" x14ac:dyDescent="0.25">
      <c r="A2405" t="str">
        <f t="shared" si="152"/>
        <v>905</v>
      </c>
      <c r="B2405" t="str">
        <f>"17"</f>
        <v>17</v>
      </c>
      <c r="C2405" t="s">
        <v>3120</v>
      </c>
      <c r="D2405" t="str">
        <f t="shared" si="153"/>
        <v>2</v>
      </c>
      <c r="E2405">
        <v>1608</v>
      </c>
      <c r="F2405">
        <v>1915</v>
      </c>
      <c r="G2405" t="s">
        <v>49</v>
      </c>
      <c r="H2405" t="s">
        <v>11</v>
      </c>
      <c r="I2405">
        <v>1</v>
      </c>
      <c r="J2405" t="s">
        <v>19</v>
      </c>
      <c r="K2405" t="s">
        <v>11</v>
      </c>
    </row>
    <row r="2406" spans="1:11" x14ac:dyDescent="0.25">
      <c r="A2406" t="str">
        <f t="shared" si="152"/>
        <v>905</v>
      </c>
      <c r="B2406" t="str">
        <f>"18"</f>
        <v>18</v>
      </c>
      <c r="C2406" t="s">
        <v>3121</v>
      </c>
      <c r="D2406" t="str">
        <f t="shared" si="153"/>
        <v>2</v>
      </c>
      <c r="E2406">
        <v>2845</v>
      </c>
      <c r="F2406">
        <v>1912</v>
      </c>
      <c r="G2406" t="s">
        <v>316</v>
      </c>
      <c r="H2406" t="s">
        <v>11</v>
      </c>
      <c r="I2406">
        <v>2</v>
      </c>
      <c r="J2406" t="s">
        <v>19</v>
      </c>
      <c r="K2406" t="s">
        <v>11</v>
      </c>
    </row>
    <row r="2407" spans="1:11" x14ac:dyDescent="0.25">
      <c r="A2407" t="str">
        <f t="shared" si="152"/>
        <v>905</v>
      </c>
      <c r="B2407" t="str">
        <f>"19"</f>
        <v>19</v>
      </c>
      <c r="C2407" t="s">
        <v>3122</v>
      </c>
      <c r="D2407" t="str">
        <f t="shared" si="153"/>
        <v>2</v>
      </c>
      <c r="E2407">
        <v>1423</v>
      </c>
      <c r="F2407">
        <v>1925</v>
      </c>
      <c r="G2407" t="s">
        <v>123</v>
      </c>
      <c r="H2407" t="s">
        <v>11</v>
      </c>
      <c r="I2407">
        <v>1</v>
      </c>
      <c r="J2407" t="s">
        <v>19</v>
      </c>
      <c r="K2407" t="s">
        <v>11</v>
      </c>
    </row>
    <row r="2408" spans="1:11" x14ac:dyDescent="0.25">
      <c r="A2408" t="str">
        <f t="shared" si="152"/>
        <v>905</v>
      </c>
      <c r="B2408" t="str">
        <f>"20"</f>
        <v>20</v>
      </c>
      <c r="C2408" t="s">
        <v>3123</v>
      </c>
      <c r="D2408" t="str">
        <f t="shared" si="153"/>
        <v>2</v>
      </c>
      <c r="E2408">
        <v>2310</v>
      </c>
      <c r="F2408">
        <v>1935</v>
      </c>
      <c r="G2408" t="s">
        <v>131</v>
      </c>
      <c r="H2408" t="s">
        <v>11</v>
      </c>
      <c r="I2408">
        <v>1</v>
      </c>
      <c r="J2408" t="s">
        <v>19</v>
      </c>
      <c r="K2408" t="s">
        <v>11</v>
      </c>
    </row>
    <row r="2409" spans="1:11" x14ac:dyDescent="0.25">
      <c r="A2409" t="str">
        <f t="shared" si="152"/>
        <v>905</v>
      </c>
      <c r="B2409" t="str">
        <f>"21"</f>
        <v>21</v>
      </c>
      <c r="C2409" t="s">
        <v>3124</v>
      </c>
      <c r="D2409" t="str">
        <f t="shared" si="153"/>
        <v>2</v>
      </c>
      <c r="E2409">
        <v>1857</v>
      </c>
      <c r="F2409">
        <v>1915</v>
      </c>
      <c r="G2409" t="s">
        <v>29</v>
      </c>
      <c r="H2409" t="s">
        <v>11</v>
      </c>
      <c r="I2409">
        <v>1</v>
      </c>
      <c r="J2409" t="s">
        <v>19</v>
      </c>
      <c r="K2409" t="s">
        <v>11</v>
      </c>
    </row>
    <row r="2410" spans="1:11" x14ac:dyDescent="0.25">
      <c r="A2410" t="str">
        <f t="shared" si="152"/>
        <v>905</v>
      </c>
      <c r="B2410" t="str">
        <f>"22"</f>
        <v>22</v>
      </c>
      <c r="C2410" t="s">
        <v>3125</v>
      </c>
      <c r="D2410" t="str">
        <f t="shared" si="153"/>
        <v>2</v>
      </c>
      <c r="E2410">
        <v>2522</v>
      </c>
      <c r="F2410">
        <v>1920</v>
      </c>
      <c r="G2410" t="s">
        <v>3126</v>
      </c>
      <c r="H2410" t="s">
        <v>11</v>
      </c>
      <c r="I2410">
        <v>2</v>
      </c>
      <c r="J2410" t="s">
        <v>19</v>
      </c>
      <c r="K2410" t="s">
        <v>11</v>
      </c>
    </row>
    <row r="2411" spans="1:11" x14ac:dyDescent="0.25">
      <c r="A2411" t="str">
        <f t="shared" si="152"/>
        <v>905</v>
      </c>
      <c r="B2411" t="str">
        <f>"23"</f>
        <v>23</v>
      </c>
      <c r="C2411" t="s">
        <v>3127</v>
      </c>
      <c r="D2411" t="str">
        <f t="shared" si="153"/>
        <v>2</v>
      </c>
      <c r="E2411">
        <v>1363</v>
      </c>
      <c r="F2411">
        <v>1921</v>
      </c>
      <c r="G2411" t="s">
        <v>49</v>
      </c>
      <c r="H2411" t="s">
        <v>11</v>
      </c>
      <c r="I2411">
        <v>1</v>
      </c>
      <c r="J2411" t="s">
        <v>19</v>
      </c>
      <c r="K2411" t="s">
        <v>11</v>
      </c>
    </row>
    <row r="2412" spans="1:11" x14ac:dyDescent="0.25">
      <c r="A2412" t="str">
        <f t="shared" si="152"/>
        <v>905</v>
      </c>
      <c r="B2412" t="str">
        <f>"24"</f>
        <v>24</v>
      </c>
      <c r="C2412" t="s">
        <v>3128</v>
      </c>
      <c r="D2412" t="str">
        <f t="shared" si="153"/>
        <v>2</v>
      </c>
      <c r="E2412">
        <v>1239</v>
      </c>
      <c r="F2412">
        <v>1917</v>
      </c>
      <c r="G2412" t="s">
        <v>29</v>
      </c>
      <c r="H2412" t="s">
        <v>11</v>
      </c>
      <c r="I2412">
        <v>1</v>
      </c>
      <c r="J2412" t="s">
        <v>19</v>
      </c>
      <c r="K2412" t="s">
        <v>11</v>
      </c>
    </row>
    <row r="2413" spans="1:11" x14ac:dyDescent="0.25">
      <c r="A2413" t="str">
        <f t="shared" si="152"/>
        <v>905</v>
      </c>
      <c r="B2413" t="str">
        <f>"25"</f>
        <v>25</v>
      </c>
      <c r="C2413" t="s">
        <v>3129</v>
      </c>
      <c r="D2413" t="str">
        <f t="shared" si="153"/>
        <v>2</v>
      </c>
      <c r="E2413">
        <v>1590</v>
      </c>
      <c r="F2413">
        <v>1920</v>
      </c>
      <c r="G2413" t="s">
        <v>25</v>
      </c>
      <c r="H2413" t="s">
        <v>11</v>
      </c>
      <c r="I2413">
        <v>1</v>
      </c>
      <c r="J2413" t="s">
        <v>19</v>
      </c>
      <c r="K2413" t="s">
        <v>11</v>
      </c>
    </row>
    <row r="2414" spans="1:11" x14ac:dyDescent="0.25">
      <c r="A2414" t="str">
        <f t="shared" si="152"/>
        <v>905</v>
      </c>
      <c r="B2414" t="str">
        <f>"26"</f>
        <v>26</v>
      </c>
      <c r="C2414" t="s">
        <v>3130</v>
      </c>
      <c r="D2414" t="str">
        <f t="shared" si="153"/>
        <v>2</v>
      </c>
      <c r="E2414">
        <v>1295</v>
      </c>
      <c r="F2414">
        <v>1907</v>
      </c>
      <c r="G2414" t="s">
        <v>29</v>
      </c>
      <c r="H2414" t="s">
        <v>11</v>
      </c>
      <c r="I2414">
        <v>1</v>
      </c>
      <c r="J2414" t="s">
        <v>19</v>
      </c>
      <c r="K2414" t="s">
        <v>11</v>
      </c>
    </row>
    <row r="2415" spans="1:11" x14ac:dyDescent="0.25">
      <c r="A2415" t="str">
        <f t="shared" si="152"/>
        <v>905</v>
      </c>
      <c r="B2415" t="str">
        <f>"27"</f>
        <v>27</v>
      </c>
      <c r="C2415" t="s">
        <v>3131</v>
      </c>
      <c r="D2415" t="str">
        <f t="shared" si="153"/>
        <v>2</v>
      </c>
      <c r="E2415">
        <v>1880</v>
      </c>
      <c r="F2415">
        <v>1925</v>
      </c>
      <c r="G2415" t="s">
        <v>29</v>
      </c>
      <c r="H2415" t="s">
        <v>11</v>
      </c>
      <c r="I2415">
        <v>1</v>
      </c>
      <c r="J2415" t="s">
        <v>19</v>
      </c>
      <c r="K2415" t="s">
        <v>11</v>
      </c>
    </row>
    <row r="2416" spans="1:11" x14ac:dyDescent="0.25">
      <c r="A2416" t="str">
        <f t="shared" si="152"/>
        <v>905</v>
      </c>
      <c r="B2416" t="str">
        <f>"28"</f>
        <v>28</v>
      </c>
      <c r="C2416" t="s">
        <v>3132</v>
      </c>
      <c r="D2416" t="str">
        <f t="shared" si="153"/>
        <v>2</v>
      </c>
      <c r="E2416">
        <v>1160</v>
      </c>
      <c r="F2416">
        <v>1911</v>
      </c>
      <c r="G2416" t="s">
        <v>29</v>
      </c>
      <c r="H2416" t="s">
        <v>11</v>
      </c>
      <c r="I2416">
        <v>1</v>
      </c>
      <c r="J2416" t="s">
        <v>19</v>
      </c>
      <c r="K2416" t="s">
        <v>11</v>
      </c>
    </row>
    <row r="2417" spans="1:11" x14ac:dyDescent="0.25">
      <c r="A2417" t="str">
        <f t="shared" si="152"/>
        <v>905</v>
      </c>
      <c r="B2417" t="str">
        <f>"29"</f>
        <v>29</v>
      </c>
      <c r="C2417" t="s">
        <v>3133</v>
      </c>
      <c r="D2417" t="str">
        <f t="shared" si="153"/>
        <v>2</v>
      </c>
      <c r="E2417">
        <v>1309</v>
      </c>
      <c r="F2417">
        <v>1909</v>
      </c>
      <c r="G2417" t="s">
        <v>25</v>
      </c>
      <c r="H2417" t="s">
        <v>11</v>
      </c>
      <c r="I2417">
        <v>1</v>
      </c>
      <c r="J2417" t="s">
        <v>19</v>
      </c>
      <c r="K2417" t="s">
        <v>11</v>
      </c>
    </row>
    <row r="2418" spans="1:11" x14ac:dyDescent="0.25">
      <c r="A2418" t="str">
        <f t="shared" si="152"/>
        <v>905</v>
      </c>
      <c r="B2418" t="str">
        <f>"30"</f>
        <v>30</v>
      </c>
      <c r="C2418" t="s">
        <v>3134</v>
      </c>
      <c r="D2418" t="str">
        <f t="shared" si="153"/>
        <v>2</v>
      </c>
      <c r="E2418">
        <v>1096</v>
      </c>
      <c r="F2418">
        <v>1920</v>
      </c>
      <c r="G2418" t="s">
        <v>25</v>
      </c>
      <c r="H2418" t="s">
        <v>11</v>
      </c>
      <c r="I2418">
        <v>1</v>
      </c>
      <c r="J2418" t="s">
        <v>19</v>
      </c>
      <c r="K2418" t="s">
        <v>11</v>
      </c>
    </row>
    <row r="2419" spans="1:11" x14ac:dyDescent="0.25">
      <c r="A2419" t="str">
        <f t="shared" si="152"/>
        <v>905</v>
      </c>
      <c r="B2419" t="str">
        <f>"31"</f>
        <v>31</v>
      </c>
      <c r="C2419" t="s">
        <v>3135</v>
      </c>
      <c r="D2419" t="str">
        <f t="shared" si="153"/>
        <v>2</v>
      </c>
      <c r="E2419">
        <v>1690</v>
      </c>
      <c r="F2419">
        <v>1920</v>
      </c>
      <c r="G2419" t="s">
        <v>49</v>
      </c>
      <c r="H2419" t="s">
        <v>11</v>
      </c>
      <c r="I2419">
        <v>1</v>
      </c>
      <c r="J2419" t="s">
        <v>19</v>
      </c>
      <c r="K2419" t="s">
        <v>11</v>
      </c>
    </row>
    <row r="2420" spans="1:11" x14ac:dyDescent="0.25">
      <c r="A2420" t="str">
        <f t="shared" si="152"/>
        <v>905</v>
      </c>
      <c r="B2420" t="str">
        <f>"32"</f>
        <v>32</v>
      </c>
      <c r="C2420" t="s">
        <v>3136</v>
      </c>
      <c r="D2420" t="str">
        <f t="shared" si="153"/>
        <v>2</v>
      </c>
      <c r="E2420">
        <v>1139</v>
      </c>
      <c r="F2420">
        <v>1920</v>
      </c>
      <c r="G2420" t="s">
        <v>29</v>
      </c>
      <c r="H2420" t="s">
        <v>11</v>
      </c>
      <c r="I2420">
        <v>1</v>
      </c>
      <c r="J2420" t="s">
        <v>19</v>
      </c>
      <c r="K2420" t="s">
        <v>11</v>
      </c>
    </row>
    <row r="2421" spans="1:11" x14ac:dyDescent="0.25">
      <c r="A2421" t="str">
        <f t="shared" si="152"/>
        <v>905</v>
      </c>
      <c r="B2421" t="str">
        <f>"33"</f>
        <v>33</v>
      </c>
      <c r="C2421" t="s">
        <v>3137</v>
      </c>
      <c r="D2421" t="str">
        <f t="shared" si="153"/>
        <v>2</v>
      </c>
      <c r="E2421">
        <v>1252</v>
      </c>
      <c r="F2421">
        <v>1920</v>
      </c>
      <c r="G2421" t="s">
        <v>29</v>
      </c>
      <c r="H2421" t="s">
        <v>11</v>
      </c>
      <c r="I2421">
        <v>1</v>
      </c>
      <c r="J2421" t="s">
        <v>19</v>
      </c>
      <c r="K2421" t="s">
        <v>11</v>
      </c>
    </row>
    <row r="2422" spans="1:11" x14ac:dyDescent="0.25">
      <c r="A2422" t="str">
        <f t="shared" si="152"/>
        <v>905</v>
      </c>
      <c r="B2422" t="str">
        <f>"34"</f>
        <v>34</v>
      </c>
      <c r="C2422" t="s">
        <v>3138</v>
      </c>
      <c r="D2422" t="str">
        <f t="shared" si="153"/>
        <v>2</v>
      </c>
      <c r="E2422">
        <v>1682</v>
      </c>
      <c r="F2422">
        <v>1920</v>
      </c>
      <c r="G2422" t="s">
        <v>25</v>
      </c>
      <c r="H2422" t="s">
        <v>11</v>
      </c>
      <c r="I2422">
        <v>1</v>
      </c>
      <c r="J2422" t="s">
        <v>19</v>
      </c>
      <c r="K2422" t="s">
        <v>11</v>
      </c>
    </row>
    <row r="2423" spans="1:11" x14ac:dyDescent="0.25">
      <c r="A2423" t="str">
        <f t="shared" si="152"/>
        <v>905</v>
      </c>
      <c r="B2423" t="str">
        <f>"35"</f>
        <v>35</v>
      </c>
      <c r="C2423" t="s">
        <v>3139</v>
      </c>
      <c r="D2423" t="str">
        <f t="shared" si="153"/>
        <v>2</v>
      </c>
      <c r="E2423">
        <v>1503</v>
      </c>
      <c r="F2423">
        <v>1915</v>
      </c>
      <c r="G2423" t="s">
        <v>25</v>
      </c>
      <c r="H2423" t="s">
        <v>11</v>
      </c>
      <c r="I2423">
        <v>1</v>
      </c>
      <c r="J2423" t="s">
        <v>19</v>
      </c>
      <c r="K2423" t="s">
        <v>11</v>
      </c>
    </row>
    <row r="2424" spans="1:11" x14ac:dyDescent="0.25">
      <c r="A2424" t="str">
        <f t="shared" si="152"/>
        <v>905</v>
      </c>
      <c r="B2424" t="str">
        <f>"36"</f>
        <v>36</v>
      </c>
      <c r="C2424" t="s">
        <v>3140</v>
      </c>
      <c r="D2424" t="str">
        <f t="shared" si="153"/>
        <v>2</v>
      </c>
      <c r="E2424">
        <v>1487</v>
      </c>
      <c r="F2424">
        <v>1912</v>
      </c>
      <c r="G2424" t="s">
        <v>123</v>
      </c>
      <c r="H2424" t="s">
        <v>11</v>
      </c>
      <c r="I2424">
        <v>1</v>
      </c>
      <c r="J2424" t="s">
        <v>19</v>
      </c>
      <c r="K2424" t="s">
        <v>11</v>
      </c>
    </row>
    <row r="2425" spans="1:11" x14ac:dyDescent="0.25">
      <c r="A2425" t="str">
        <f t="shared" si="152"/>
        <v>905</v>
      </c>
      <c r="B2425" t="str">
        <f>"37"</f>
        <v>37</v>
      </c>
      <c r="C2425" t="s">
        <v>3141</v>
      </c>
      <c r="D2425" t="str">
        <f t="shared" si="153"/>
        <v>2</v>
      </c>
      <c r="E2425">
        <v>1522</v>
      </c>
      <c r="F2425">
        <v>1925</v>
      </c>
      <c r="G2425" t="s">
        <v>29</v>
      </c>
      <c r="H2425" t="s">
        <v>11</v>
      </c>
      <c r="I2425">
        <v>1</v>
      </c>
      <c r="J2425" t="s">
        <v>19</v>
      </c>
      <c r="K2425" t="s">
        <v>11</v>
      </c>
    </row>
    <row r="2426" spans="1:11" x14ac:dyDescent="0.25">
      <c r="A2426" t="str">
        <f t="shared" si="152"/>
        <v>905</v>
      </c>
      <c r="B2426" t="str">
        <f>"38"</f>
        <v>38</v>
      </c>
      <c r="C2426" t="s">
        <v>3142</v>
      </c>
      <c r="D2426" t="str">
        <f t="shared" si="153"/>
        <v>2</v>
      </c>
      <c r="E2426">
        <v>1552</v>
      </c>
      <c r="F2426">
        <v>1909</v>
      </c>
      <c r="G2426" t="s">
        <v>49</v>
      </c>
      <c r="H2426" t="s">
        <v>11</v>
      </c>
      <c r="I2426">
        <v>1</v>
      </c>
      <c r="J2426" t="s">
        <v>19</v>
      </c>
      <c r="K2426" t="s">
        <v>11</v>
      </c>
    </row>
    <row r="2427" spans="1:11" x14ac:dyDescent="0.25">
      <c r="A2427" t="str">
        <f t="shared" si="152"/>
        <v>905</v>
      </c>
      <c r="B2427" t="str">
        <f>"39"</f>
        <v>39</v>
      </c>
      <c r="C2427" t="s">
        <v>3143</v>
      </c>
      <c r="D2427" t="str">
        <f t="shared" si="153"/>
        <v>2</v>
      </c>
      <c r="E2427">
        <v>2565</v>
      </c>
      <c r="F2427">
        <v>1920</v>
      </c>
      <c r="G2427" t="s">
        <v>3144</v>
      </c>
      <c r="H2427" t="s">
        <v>11</v>
      </c>
      <c r="I2427">
        <v>2</v>
      </c>
      <c r="J2427" t="s">
        <v>481</v>
      </c>
      <c r="K2427" t="s">
        <v>11</v>
      </c>
    </row>
    <row r="2428" spans="1:11" x14ac:dyDescent="0.25">
      <c r="A2428" t="str">
        <f t="shared" si="152"/>
        <v>905</v>
      </c>
      <c r="B2428" t="str">
        <f>"40"</f>
        <v>40</v>
      </c>
      <c r="C2428" t="s">
        <v>3145</v>
      </c>
      <c r="D2428" t="str">
        <f t="shared" si="153"/>
        <v>2</v>
      </c>
      <c r="E2428">
        <v>2301</v>
      </c>
      <c r="F2428">
        <v>1920</v>
      </c>
      <c r="G2428" t="s">
        <v>1953</v>
      </c>
      <c r="H2428" t="s">
        <v>11</v>
      </c>
      <c r="I2428">
        <v>3</v>
      </c>
      <c r="J2428" t="s">
        <v>481</v>
      </c>
      <c r="K2428" t="s">
        <v>11</v>
      </c>
    </row>
    <row r="2429" spans="1:11" x14ac:dyDescent="0.25">
      <c r="A2429" t="str">
        <f t="shared" si="152"/>
        <v>905</v>
      </c>
      <c r="B2429" t="str">
        <f>"41"</f>
        <v>41</v>
      </c>
      <c r="C2429" t="s">
        <v>3146</v>
      </c>
      <c r="D2429" t="str">
        <f t="shared" si="153"/>
        <v>2</v>
      </c>
      <c r="E2429">
        <v>1680</v>
      </c>
      <c r="F2429">
        <v>1920</v>
      </c>
      <c r="G2429" t="s">
        <v>312</v>
      </c>
      <c r="H2429" t="s">
        <v>11</v>
      </c>
      <c r="I2429">
        <v>2</v>
      </c>
      <c r="J2429" t="s">
        <v>481</v>
      </c>
      <c r="K2429" t="s">
        <v>11</v>
      </c>
    </row>
    <row r="2430" spans="1:11" x14ac:dyDescent="0.25">
      <c r="A2430" t="str">
        <f t="shared" si="152"/>
        <v>905</v>
      </c>
      <c r="B2430" t="str">
        <f>"42"</f>
        <v>42</v>
      </c>
      <c r="C2430" t="s">
        <v>3147</v>
      </c>
      <c r="D2430" t="str">
        <f t="shared" si="153"/>
        <v>2</v>
      </c>
      <c r="E2430">
        <v>1343</v>
      </c>
      <c r="F2430">
        <v>1925</v>
      </c>
      <c r="G2430" t="s">
        <v>25</v>
      </c>
      <c r="H2430" t="s">
        <v>11</v>
      </c>
      <c r="I2430">
        <v>1</v>
      </c>
      <c r="J2430" t="s">
        <v>481</v>
      </c>
      <c r="K2430" t="s">
        <v>11</v>
      </c>
    </row>
    <row r="2431" spans="1:11" x14ac:dyDescent="0.25">
      <c r="A2431" t="str">
        <f t="shared" ref="A2431:A2471" si="154">"906"</f>
        <v>906</v>
      </c>
      <c r="B2431" t="str">
        <f>"2"</f>
        <v>2</v>
      </c>
      <c r="C2431" t="s">
        <v>3149</v>
      </c>
      <c r="D2431" t="str">
        <f t="shared" si="153"/>
        <v>2</v>
      </c>
      <c r="E2431">
        <v>1743</v>
      </c>
      <c r="F2431">
        <v>1915</v>
      </c>
      <c r="G2431" t="s">
        <v>25</v>
      </c>
      <c r="H2431" t="s">
        <v>11</v>
      </c>
      <c r="I2431">
        <v>1</v>
      </c>
      <c r="J2431" t="s">
        <v>19</v>
      </c>
      <c r="K2431" t="s">
        <v>11</v>
      </c>
    </row>
    <row r="2432" spans="1:11" x14ac:dyDescent="0.25">
      <c r="A2432" t="str">
        <f t="shared" si="154"/>
        <v>906</v>
      </c>
      <c r="B2432" t="str">
        <f>"3"</f>
        <v>3</v>
      </c>
      <c r="C2432" t="s">
        <v>3150</v>
      </c>
      <c r="D2432" t="str">
        <f t="shared" si="153"/>
        <v>2</v>
      </c>
      <c r="E2432">
        <v>1329</v>
      </c>
      <c r="F2432">
        <v>1920</v>
      </c>
      <c r="G2432" t="s">
        <v>25</v>
      </c>
      <c r="H2432" t="s">
        <v>11</v>
      </c>
      <c r="I2432">
        <v>1</v>
      </c>
      <c r="J2432" t="s">
        <v>19</v>
      </c>
      <c r="K2432" t="s">
        <v>11</v>
      </c>
    </row>
    <row r="2433" spans="1:11" x14ac:dyDescent="0.25">
      <c r="A2433" t="str">
        <f t="shared" si="154"/>
        <v>906</v>
      </c>
      <c r="B2433" t="str">
        <f>"4"</f>
        <v>4</v>
      </c>
      <c r="C2433" t="s">
        <v>3151</v>
      </c>
      <c r="D2433" t="str">
        <f t="shared" si="153"/>
        <v>2</v>
      </c>
      <c r="E2433">
        <v>1231</v>
      </c>
      <c r="F2433">
        <v>1918</v>
      </c>
      <c r="G2433" t="s">
        <v>29</v>
      </c>
      <c r="H2433" t="s">
        <v>11</v>
      </c>
      <c r="I2433">
        <v>1</v>
      </c>
      <c r="J2433" t="s">
        <v>19</v>
      </c>
      <c r="K2433" t="s">
        <v>11</v>
      </c>
    </row>
    <row r="2434" spans="1:11" x14ac:dyDescent="0.25">
      <c r="A2434" t="str">
        <f t="shared" si="154"/>
        <v>906</v>
      </c>
      <c r="B2434" t="str">
        <f>"5"</f>
        <v>5</v>
      </c>
      <c r="C2434" t="s">
        <v>3152</v>
      </c>
      <c r="D2434" t="str">
        <f t="shared" si="153"/>
        <v>2</v>
      </c>
      <c r="E2434">
        <v>1210</v>
      </c>
      <c r="F2434">
        <v>1915</v>
      </c>
      <c r="G2434" t="s">
        <v>29</v>
      </c>
      <c r="H2434" t="s">
        <v>11</v>
      </c>
      <c r="I2434">
        <v>1</v>
      </c>
      <c r="J2434" t="s">
        <v>19</v>
      </c>
      <c r="K2434" t="s">
        <v>11</v>
      </c>
    </row>
    <row r="2435" spans="1:11" x14ac:dyDescent="0.25">
      <c r="A2435" t="str">
        <f t="shared" si="154"/>
        <v>906</v>
      </c>
      <c r="B2435" t="str">
        <f>"6"</f>
        <v>6</v>
      </c>
      <c r="C2435" t="s">
        <v>3153</v>
      </c>
      <c r="D2435" t="str">
        <f t="shared" si="153"/>
        <v>2</v>
      </c>
      <c r="E2435">
        <v>1468</v>
      </c>
      <c r="F2435">
        <v>1920</v>
      </c>
      <c r="G2435" t="s">
        <v>316</v>
      </c>
      <c r="H2435" t="s">
        <v>11</v>
      </c>
      <c r="I2435">
        <v>2</v>
      </c>
      <c r="J2435" t="s">
        <v>19</v>
      </c>
      <c r="K2435" t="s">
        <v>11</v>
      </c>
    </row>
    <row r="2436" spans="1:11" x14ac:dyDescent="0.25">
      <c r="A2436" t="str">
        <f t="shared" si="154"/>
        <v>906</v>
      </c>
      <c r="B2436" t="str">
        <f>"7"</f>
        <v>7</v>
      </c>
      <c r="C2436" t="s">
        <v>3154</v>
      </c>
      <c r="D2436" t="str">
        <f t="shared" si="153"/>
        <v>2</v>
      </c>
      <c r="E2436">
        <v>1108</v>
      </c>
      <c r="F2436">
        <v>1914</v>
      </c>
      <c r="G2436" t="s">
        <v>29</v>
      </c>
      <c r="H2436" t="s">
        <v>11</v>
      </c>
      <c r="I2436">
        <v>1</v>
      </c>
      <c r="J2436" t="s">
        <v>19</v>
      </c>
      <c r="K2436" t="s">
        <v>11</v>
      </c>
    </row>
    <row r="2437" spans="1:11" x14ac:dyDescent="0.25">
      <c r="A2437" t="str">
        <f t="shared" si="154"/>
        <v>906</v>
      </c>
      <c r="B2437" t="str">
        <f>"8"</f>
        <v>8</v>
      </c>
      <c r="C2437" t="s">
        <v>3155</v>
      </c>
      <c r="D2437" t="str">
        <f t="shared" si="153"/>
        <v>2</v>
      </c>
      <c r="E2437">
        <v>1404</v>
      </c>
      <c r="F2437">
        <v>1914</v>
      </c>
      <c r="G2437" t="s">
        <v>29</v>
      </c>
      <c r="H2437" t="s">
        <v>11</v>
      </c>
      <c r="I2437">
        <v>1</v>
      </c>
      <c r="J2437" t="s">
        <v>19</v>
      </c>
      <c r="K2437" t="s">
        <v>11</v>
      </c>
    </row>
    <row r="2438" spans="1:11" x14ac:dyDescent="0.25">
      <c r="A2438" t="str">
        <f t="shared" si="154"/>
        <v>906</v>
      </c>
      <c r="B2438" t="str">
        <f>"9"</f>
        <v>9</v>
      </c>
      <c r="C2438" t="s">
        <v>3156</v>
      </c>
      <c r="D2438" t="str">
        <f t="shared" si="153"/>
        <v>2</v>
      </c>
      <c r="E2438">
        <v>1430</v>
      </c>
      <c r="F2438">
        <v>1914</v>
      </c>
      <c r="G2438" t="s">
        <v>29</v>
      </c>
      <c r="H2438" t="s">
        <v>11</v>
      </c>
      <c r="I2438">
        <v>1</v>
      </c>
      <c r="J2438" t="s">
        <v>19</v>
      </c>
      <c r="K2438" t="s">
        <v>11</v>
      </c>
    </row>
    <row r="2439" spans="1:11" x14ac:dyDescent="0.25">
      <c r="A2439" t="str">
        <f t="shared" si="154"/>
        <v>906</v>
      </c>
      <c r="B2439" t="str">
        <f>"10"</f>
        <v>10</v>
      </c>
      <c r="C2439" t="s">
        <v>3157</v>
      </c>
      <c r="D2439" t="str">
        <f t="shared" si="153"/>
        <v>2</v>
      </c>
      <c r="E2439">
        <v>1293</v>
      </c>
      <c r="F2439">
        <v>1921</v>
      </c>
      <c r="G2439" t="s">
        <v>25</v>
      </c>
      <c r="H2439" t="s">
        <v>11</v>
      </c>
      <c r="I2439">
        <v>1</v>
      </c>
      <c r="J2439" t="s">
        <v>19</v>
      </c>
      <c r="K2439" t="s">
        <v>11</v>
      </c>
    </row>
    <row r="2440" spans="1:11" x14ac:dyDescent="0.25">
      <c r="A2440" t="str">
        <f t="shared" si="154"/>
        <v>906</v>
      </c>
      <c r="B2440" t="str">
        <f>"11"</f>
        <v>11</v>
      </c>
      <c r="C2440" t="s">
        <v>3158</v>
      </c>
      <c r="D2440" t="str">
        <f t="shared" si="153"/>
        <v>2</v>
      </c>
      <c r="E2440">
        <v>1555</v>
      </c>
      <c r="F2440">
        <v>1925</v>
      </c>
      <c r="G2440" t="s">
        <v>123</v>
      </c>
      <c r="H2440" t="s">
        <v>11</v>
      </c>
      <c r="I2440">
        <v>1</v>
      </c>
      <c r="J2440" t="s">
        <v>19</v>
      </c>
      <c r="K2440" t="s">
        <v>11</v>
      </c>
    </row>
    <row r="2441" spans="1:11" x14ac:dyDescent="0.25">
      <c r="A2441" t="str">
        <f t="shared" si="154"/>
        <v>906</v>
      </c>
      <c r="B2441" t="str">
        <f>"12"</f>
        <v>12</v>
      </c>
      <c r="C2441" t="s">
        <v>3159</v>
      </c>
      <c r="D2441" t="str">
        <f t="shared" si="153"/>
        <v>2</v>
      </c>
      <c r="E2441">
        <v>1254</v>
      </c>
      <c r="F2441">
        <v>1912</v>
      </c>
      <c r="G2441" t="s">
        <v>49</v>
      </c>
      <c r="H2441" t="s">
        <v>11</v>
      </c>
      <c r="I2441">
        <v>1</v>
      </c>
      <c r="J2441" t="s">
        <v>19</v>
      </c>
      <c r="K2441" t="s">
        <v>11</v>
      </c>
    </row>
    <row r="2442" spans="1:11" x14ac:dyDescent="0.25">
      <c r="A2442" t="str">
        <f t="shared" si="154"/>
        <v>906</v>
      </c>
      <c r="B2442" t="str">
        <f>"13"</f>
        <v>13</v>
      </c>
      <c r="C2442" t="s">
        <v>3160</v>
      </c>
      <c r="D2442" t="str">
        <f t="shared" si="153"/>
        <v>2</v>
      </c>
      <c r="E2442">
        <v>1472</v>
      </c>
      <c r="F2442">
        <v>1917</v>
      </c>
      <c r="G2442" t="s">
        <v>29</v>
      </c>
      <c r="H2442" t="s">
        <v>11</v>
      </c>
      <c r="I2442">
        <v>1</v>
      </c>
      <c r="J2442" t="s">
        <v>19</v>
      </c>
      <c r="K2442" t="s">
        <v>11</v>
      </c>
    </row>
    <row r="2443" spans="1:11" x14ac:dyDescent="0.25">
      <c r="A2443" t="str">
        <f t="shared" si="154"/>
        <v>906</v>
      </c>
      <c r="B2443" t="str">
        <f>"14"</f>
        <v>14</v>
      </c>
      <c r="C2443" t="s">
        <v>3161</v>
      </c>
      <c r="D2443" t="str">
        <f t="shared" si="153"/>
        <v>2</v>
      </c>
      <c r="E2443">
        <v>1858</v>
      </c>
      <c r="F2443">
        <v>1928</v>
      </c>
      <c r="G2443" t="s">
        <v>25</v>
      </c>
      <c r="H2443" t="s">
        <v>11</v>
      </c>
      <c r="I2443">
        <v>1</v>
      </c>
      <c r="J2443" t="s">
        <v>19</v>
      </c>
      <c r="K2443" t="s">
        <v>11</v>
      </c>
    </row>
    <row r="2444" spans="1:11" x14ac:dyDescent="0.25">
      <c r="A2444" t="str">
        <f t="shared" si="154"/>
        <v>906</v>
      </c>
      <c r="B2444" t="str">
        <f>"15"</f>
        <v>15</v>
      </c>
      <c r="C2444" t="s">
        <v>3162</v>
      </c>
      <c r="D2444" t="str">
        <f t="shared" si="153"/>
        <v>2</v>
      </c>
      <c r="E2444">
        <v>1157</v>
      </c>
      <c r="F2444">
        <v>1915</v>
      </c>
      <c r="G2444" t="s">
        <v>29</v>
      </c>
      <c r="H2444" t="s">
        <v>11</v>
      </c>
      <c r="I2444">
        <v>1</v>
      </c>
      <c r="J2444" t="s">
        <v>19</v>
      </c>
      <c r="K2444" t="s">
        <v>11</v>
      </c>
    </row>
    <row r="2445" spans="1:11" x14ac:dyDescent="0.25">
      <c r="A2445" t="str">
        <f t="shared" si="154"/>
        <v>906</v>
      </c>
      <c r="B2445" t="str">
        <f>"16"</f>
        <v>16</v>
      </c>
      <c r="C2445" t="s">
        <v>3163</v>
      </c>
      <c r="D2445" t="str">
        <f t="shared" si="153"/>
        <v>2</v>
      </c>
      <c r="E2445">
        <v>1420</v>
      </c>
      <c r="F2445">
        <v>1920</v>
      </c>
      <c r="G2445" t="s">
        <v>25</v>
      </c>
      <c r="H2445" t="s">
        <v>11</v>
      </c>
      <c r="I2445">
        <v>1</v>
      </c>
      <c r="J2445" t="s">
        <v>19</v>
      </c>
      <c r="K2445" t="s">
        <v>11</v>
      </c>
    </row>
    <row r="2446" spans="1:11" x14ac:dyDescent="0.25">
      <c r="A2446" t="str">
        <f t="shared" si="154"/>
        <v>906</v>
      </c>
      <c r="B2446" t="str">
        <f>"17"</f>
        <v>17</v>
      </c>
      <c r="C2446" t="s">
        <v>3164</v>
      </c>
      <c r="D2446" t="str">
        <f t="shared" si="153"/>
        <v>2</v>
      </c>
      <c r="E2446">
        <v>1194</v>
      </c>
      <c r="F2446">
        <v>1920</v>
      </c>
      <c r="G2446" t="s">
        <v>25</v>
      </c>
      <c r="H2446" t="s">
        <v>11</v>
      </c>
      <c r="I2446">
        <v>1</v>
      </c>
      <c r="J2446" t="s">
        <v>19</v>
      </c>
      <c r="K2446" t="s">
        <v>11</v>
      </c>
    </row>
    <row r="2447" spans="1:11" x14ac:dyDescent="0.25">
      <c r="A2447" t="str">
        <f t="shared" si="154"/>
        <v>906</v>
      </c>
      <c r="B2447" t="str">
        <f>"18"</f>
        <v>18</v>
      </c>
      <c r="C2447" t="s">
        <v>3165</v>
      </c>
      <c r="D2447" t="str">
        <f t="shared" si="153"/>
        <v>2</v>
      </c>
      <c r="E2447">
        <v>1740</v>
      </c>
      <c r="F2447">
        <v>1920</v>
      </c>
      <c r="G2447" t="s">
        <v>29</v>
      </c>
      <c r="H2447" t="s">
        <v>11</v>
      </c>
      <c r="I2447">
        <v>1</v>
      </c>
      <c r="J2447" t="s">
        <v>19</v>
      </c>
      <c r="K2447" t="s">
        <v>11</v>
      </c>
    </row>
    <row r="2448" spans="1:11" x14ac:dyDescent="0.25">
      <c r="A2448" t="str">
        <f t="shared" si="154"/>
        <v>906</v>
      </c>
      <c r="B2448" t="str">
        <f>"19"</f>
        <v>19</v>
      </c>
      <c r="C2448" t="s">
        <v>3166</v>
      </c>
      <c r="D2448" t="str">
        <f t="shared" si="153"/>
        <v>2</v>
      </c>
      <c r="E2448">
        <v>1416</v>
      </c>
      <c r="F2448">
        <v>1920</v>
      </c>
      <c r="G2448" t="s">
        <v>25</v>
      </c>
      <c r="H2448" t="s">
        <v>11</v>
      </c>
      <c r="I2448">
        <v>1</v>
      </c>
      <c r="J2448" t="s">
        <v>19</v>
      </c>
      <c r="K2448" t="s">
        <v>11</v>
      </c>
    </row>
    <row r="2449" spans="1:11" x14ac:dyDescent="0.25">
      <c r="A2449" t="str">
        <f t="shared" si="154"/>
        <v>906</v>
      </c>
      <c r="B2449" t="str">
        <f>"20"</f>
        <v>20</v>
      </c>
      <c r="C2449" t="s">
        <v>3167</v>
      </c>
      <c r="D2449" t="str">
        <f t="shared" si="153"/>
        <v>2</v>
      </c>
      <c r="E2449">
        <v>950</v>
      </c>
      <c r="F2449">
        <v>1950</v>
      </c>
      <c r="G2449" t="s">
        <v>123</v>
      </c>
      <c r="H2449" t="s">
        <v>11</v>
      </c>
      <c r="I2449">
        <v>1</v>
      </c>
      <c r="J2449" t="s">
        <v>19</v>
      </c>
      <c r="K2449" t="s">
        <v>11</v>
      </c>
    </row>
    <row r="2450" spans="1:11" x14ac:dyDescent="0.25">
      <c r="A2450" t="str">
        <f t="shared" si="154"/>
        <v>906</v>
      </c>
      <c r="B2450" t="str">
        <f>"21"</f>
        <v>21</v>
      </c>
      <c r="C2450" t="s">
        <v>3168</v>
      </c>
      <c r="D2450" t="str">
        <f t="shared" si="153"/>
        <v>2</v>
      </c>
      <c r="E2450">
        <v>1385</v>
      </c>
      <c r="F2450">
        <v>1915</v>
      </c>
      <c r="G2450" t="s">
        <v>25</v>
      </c>
      <c r="H2450" t="s">
        <v>11</v>
      </c>
      <c r="I2450">
        <v>1</v>
      </c>
      <c r="J2450" t="s">
        <v>19</v>
      </c>
      <c r="K2450" t="s">
        <v>11</v>
      </c>
    </row>
    <row r="2451" spans="1:11" x14ac:dyDescent="0.25">
      <c r="A2451" t="str">
        <f t="shared" si="154"/>
        <v>906</v>
      </c>
      <c r="B2451" t="str">
        <f>"22"</f>
        <v>22</v>
      </c>
      <c r="C2451" t="s">
        <v>3169</v>
      </c>
      <c r="D2451" t="str">
        <f t="shared" si="153"/>
        <v>2</v>
      </c>
      <c r="E2451">
        <v>1330</v>
      </c>
      <c r="F2451">
        <v>1915</v>
      </c>
      <c r="G2451" t="s">
        <v>25</v>
      </c>
      <c r="H2451" t="s">
        <v>11</v>
      </c>
      <c r="I2451">
        <v>1</v>
      </c>
      <c r="J2451" t="s">
        <v>19</v>
      </c>
      <c r="K2451" t="s">
        <v>11</v>
      </c>
    </row>
    <row r="2452" spans="1:11" x14ac:dyDescent="0.25">
      <c r="A2452" t="str">
        <f t="shared" si="154"/>
        <v>906</v>
      </c>
      <c r="B2452" t="str">
        <f>"23"</f>
        <v>23</v>
      </c>
      <c r="C2452" t="s">
        <v>3170</v>
      </c>
      <c r="D2452" t="str">
        <f t="shared" si="153"/>
        <v>2</v>
      </c>
      <c r="E2452">
        <v>1622</v>
      </c>
      <c r="F2452">
        <v>1915</v>
      </c>
      <c r="G2452" t="s">
        <v>29</v>
      </c>
      <c r="H2452" t="s">
        <v>11</v>
      </c>
      <c r="I2452">
        <v>1</v>
      </c>
      <c r="J2452" t="s">
        <v>19</v>
      </c>
      <c r="K2452" t="s">
        <v>11</v>
      </c>
    </row>
    <row r="2453" spans="1:11" x14ac:dyDescent="0.25">
      <c r="A2453" t="str">
        <f t="shared" si="154"/>
        <v>906</v>
      </c>
      <c r="B2453" t="str">
        <f>"24"</f>
        <v>24</v>
      </c>
      <c r="C2453" t="s">
        <v>3171</v>
      </c>
      <c r="D2453" t="str">
        <f t="shared" si="153"/>
        <v>2</v>
      </c>
      <c r="E2453">
        <v>1380</v>
      </c>
      <c r="F2453">
        <v>1918</v>
      </c>
      <c r="G2453" t="s">
        <v>29</v>
      </c>
      <c r="H2453" t="s">
        <v>11</v>
      </c>
      <c r="I2453">
        <v>1</v>
      </c>
      <c r="J2453" t="s">
        <v>19</v>
      </c>
      <c r="K2453" t="s">
        <v>11</v>
      </c>
    </row>
    <row r="2454" spans="1:11" x14ac:dyDescent="0.25">
      <c r="A2454" t="str">
        <f t="shared" si="154"/>
        <v>906</v>
      </c>
      <c r="B2454" t="str">
        <f>"25"</f>
        <v>25</v>
      </c>
      <c r="C2454" t="s">
        <v>3172</v>
      </c>
      <c r="D2454" t="str">
        <f t="shared" si="153"/>
        <v>2</v>
      </c>
      <c r="E2454">
        <v>2132</v>
      </c>
      <c r="F2454">
        <v>1920</v>
      </c>
      <c r="G2454" t="s">
        <v>316</v>
      </c>
      <c r="H2454" t="s">
        <v>11</v>
      </c>
      <c r="I2454">
        <v>2</v>
      </c>
      <c r="J2454" t="s">
        <v>19</v>
      </c>
      <c r="K2454" t="s">
        <v>11</v>
      </c>
    </row>
    <row r="2455" spans="1:11" x14ac:dyDescent="0.25">
      <c r="A2455" t="str">
        <f t="shared" si="154"/>
        <v>906</v>
      </c>
      <c r="B2455" t="str">
        <f>"26"</f>
        <v>26</v>
      </c>
      <c r="C2455" t="s">
        <v>3173</v>
      </c>
      <c r="D2455" t="str">
        <f t="shared" si="153"/>
        <v>2</v>
      </c>
      <c r="E2455">
        <v>1434</v>
      </c>
      <c r="F2455">
        <v>1920</v>
      </c>
      <c r="G2455" t="s">
        <v>29</v>
      </c>
      <c r="H2455" t="s">
        <v>11</v>
      </c>
      <c r="I2455">
        <v>1</v>
      </c>
      <c r="J2455" t="s">
        <v>19</v>
      </c>
      <c r="K2455" t="s">
        <v>11</v>
      </c>
    </row>
    <row r="2456" spans="1:11" x14ac:dyDescent="0.25">
      <c r="A2456" t="str">
        <f t="shared" si="154"/>
        <v>906</v>
      </c>
      <c r="B2456" t="str">
        <f>"27"</f>
        <v>27</v>
      </c>
      <c r="C2456" t="s">
        <v>3174</v>
      </c>
      <c r="D2456" t="str">
        <f t="shared" si="153"/>
        <v>2</v>
      </c>
      <c r="E2456">
        <v>1150</v>
      </c>
      <c r="F2456">
        <v>1925</v>
      </c>
      <c r="G2456" t="s">
        <v>29</v>
      </c>
      <c r="H2456" t="s">
        <v>11</v>
      </c>
      <c r="I2456">
        <v>1</v>
      </c>
      <c r="J2456" t="s">
        <v>19</v>
      </c>
      <c r="K2456" t="s">
        <v>11</v>
      </c>
    </row>
    <row r="2457" spans="1:11" x14ac:dyDescent="0.25">
      <c r="A2457" t="str">
        <f t="shared" si="154"/>
        <v>906</v>
      </c>
      <c r="B2457" t="str">
        <f>"28"</f>
        <v>28</v>
      </c>
      <c r="C2457" t="s">
        <v>3175</v>
      </c>
      <c r="D2457" t="str">
        <f t="shared" si="153"/>
        <v>2</v>
      </c>
      <c r="E2457">
        <v>1208</v>
      </c>
      <c r="F2457">
        <v>1925</v>
      </c>
      <c r="G2457" t="s">
        <v>25</v>
      </c>
      <c r="H2457" t="s">
        <v>11</v>
      </c>
      <c r="I2457">
        <v>1</v>
      </c>
      <c r="J2457" t="s">
        <v>19</v>
      </c>
      <c r="K2457" t="s">
        <v>11</v>
      </c>
    </row>
    <row r="2458" spans="1:11" x14ac:dyDescent="0.25">
      <c r="A2458" t="str">
        <f t="shared" si="154"/>
        <v>906</v>
      </c>
      <c r="B2458" t="str">
        <f>"29"</f>
        <v>29</v>
      </c>
      <c r="C2458" t="s">
        <v>3176</v>
      </c>
      <c r="D2458" t="str">
        <f t="shared" si="153"/>
        <v>2</v>
      </c>
      <c r="E2458">
        <v>1708</v>
      </c>
      <c r="F2458">
        <v>1925</v>
      </c>
      <c r="G2458" t="s">
        <v>29</v>
      </c>
      <c r="H2458" t="s">
        <v>11</v>
      </c>
      <c r="I2458">
        <v>1</v>
      </c>
      <c r="J2458" t="s">
        <v>19</v>
      </c>
      <c r="K2458" t="s">
        <v>11</v>
      </c>
    </row>
    <row r="2459" spans="1:11" x14ac:dyDescent="0.25">
      <c r="A2459" t="str">
        <f t="shared" si="154"/>
        <v>906</v>
      </c>
      <c r="B2459" t="str">
        <f>"30"</f>
        <v>30</v>
      </c>
      <c r="C2459" t="s">
        <v>3177</v>
      </c>
      <c r="D2459" t="str">
        <f t="shared" si="153"/>
        <v>2</v>
      </c>
      <c r="E2459">
        <v>1358</v>
      </c>
      <c r="F2459">
        <v>1915</v>
      </c>
      <c r="G2459" t="s">
        <v>29</v>
      </c>
      <c r="H2459" t="s">
        <v>11</v>
      </c>
      <c r="I2459">
        <v>1</v>
      </c>
      <c r="J2459" t="s">
        <v>19</v>
      </c>
      <c r="K2459" t="s">
        <v>11</v>
      </c>
    </row>
    <row r="2460" spans="1:11" x14ac:dyDescent="0.25">
      <c r="A2460" t="str">
        <f t="shared" si="154"/>
        <v>906</v>
      </c>
      <c r="B2460" t="str">
        <f>"31"</f>
        <v>31</v>
      </c>
      <c r="C2460" t="s">
        <v>3178</v>
      </c>
      <c r="D2460" t="str">
        <f t="shared" si="153"/>
        <v>2</v>
      </c>
      <c r="E2460">
        <v>736</v>
      </c>
      <c r="F2460">
        <v>1925</v>
      </c>
      <c r="G2460" t="s">
        <v>21</v>
      </c>
      <c r="H2460" t="s">
        <v>11</v>
      </c>
      <c r="I2460">
        <v>1</v>
      </c>
      <c r="J2460" t="s">
        <v>19</v>
      </c>
      <c r="K2460" t="s">
        <v>11</v>
      </c>
    </row>
    <row r="2461" spans="1:11" x14ac:dyDescent="0.25">
      <c r="A2461" t="str">
        <f t="shared" si="154"/>
        <v>906</v>
      </c>
      <c r="B2461" t="str">
        <f>"32"</f>
        <v>32</v>
      </c>
      <c r="C2461" t="s">
        <v>3179</v>
      </c>
      <c r="D2461" t="str">
        <f t="shared" si="153"/>
        <v>2</v>
      </c>
      <c r="E2461">
        <v>1200</v>
      </c>
      <c r="F2461">
        <v>1918</v>
      </c>
      <c r="G2461" t="s">
        <v>29</v>
      </c>
      <c r="H2461" t="s">
        <v>11</v>
      </c>
      <c r="I2461">
        <v>1</v>
      </c>
      <c r="J2461" t="s">
        <v>19</v>
      </c>
      <c r="K2461" t="s">
        <v>11</v>
      </c>
    </row>
    <row r="2462" spans="1:11" x14ac:dyDescent="0.25">
      <c r="A2462" t="str">
        <f t="shared" si="154"/>
        <v>906</v>
      </c>
      <c r="B2462" t="str">
        <f>"33"</f>
        <v>33</v>
      </c>
      <c r="C2462" t="s">
        <v>3180</v>
      </c>
      <c r="D2462" t="str">
        <f t="shared" si="153"/>
        <v>2</v>
      </c>
      <c r="E2462">
        <v>1325</v>
      </c>
      <c r="F2462">
        <v>1915</v>
      </c>
      <c r="G2462" t="s">
        <v>49</v>
      </c>
      <c r="H2462" t="s">
        <v>11</v>
      </c>
      <c r="I2462">
        <v>1</v>
      </c>
      <c r="J2462" t="s">
        <v>19</v>
      </c>
      <c r="K2462" t="s">
        <v>11</v>
      </c>
    </row>
    <row r="2463" spans="1:11" x14ac:dyDescent="0.25">
      <c r="A2463" t="str">
        <f t="shared" si="154"/>
        <v>906</v>
      </c>
      <c r="B2463" t="str">
        <f>"34"</f>
        <v>34</v>
      </c>
      <c r="C2463" t="s">
        <v>3181</v>
      </c>
      <c r="D2463" t="str">
        <f t="shared" ref="D2463:D2526" si="155">"2"</f>
        <v>2</v>
      </c>
      <c r="E2463">
        <v>1263</v>
      </c>
      <c r="F2463">
        <v>1910</v>
      </c>
      <c r="G2463" t="s">
        <v>49</v>
      </c>
      <c r="H2463" t="s">
        <v>11</v>
      </c>
      <c r="I2463">
        <v>1</v>
      </c>
      <c r="J2463" t="s">
        <v>19</v>
      </c>
      <c r="K2463" t="s">
        <v>11</v>
      </c>
    </row>
    <row r="2464" spans="1:11" x14ac:dyDescent="0.25">
      <c r="A2464" t="str">
        <f t="shared" si="154"/>
        <v>906</v>
      </c>
      <c r="B2464" t="str">
        <f>"35"</f>
        <v>35</v>
      </c>
      <c r="C2464" t="s">
        <v>3182</v>
      </c>
      <c r="D2464" t="str">
        <f t="shared" si="155"/>
        <v>2</v>
      </c>
      <c r="E2464">
        <v>1522</v>
      </c>
      <c r="F2464">
        <v>1915</v>
      </c>
      <c r="G2464" t="s">
        <v>29</v>
      </c>
      <c r="H2464" t="s">
        <v>11</v>
      </c>
      <c r="I2464">
        <v>1</v>
      </c>
      <c r="J2464" t="s">
        <v>19</v>
      </c>
      <c r="K2464" t="s">
        <v>11</v>
      </c>
    </row>
    <row r="2465" spans="1:11" x14ac:dyDescent="0.25">
      <c r="A2465" t="str">
        <f t="shared" si="154"/>
        <v>906</v>
      </c>
      <c r="B2465" t="str">
        <f>"36"</f>
        <v>36</v>
      </c>
      <c r="C2465" t="s">
        <v>3183</v>
      </c>
      <c r="D2465" t="str">
        <f t="shared" si="155"/>
        <v>2</v>
      </c>
      <c r="E2465">
        <v>1189</v>
      </c>
      <c r="F2465">
        <v>1928</v>
      </c>
      <c r="G2465" t="s">
        <v>29</v>
      </c>
      <c r="H2465" t="s">
        <v>11</v>
      </c>
      <c r="I2465">
        <v>1</v>
      </c>
      <c r="J2465" t="s">
        <v>19</v>
      </c>
      <c r="K2465" t="s">
        <v>11</v>
      </c>
    </row>
    <row r="2466" spans="1:11" x14ac:dyDescent="0.25">
      <c r="A2466" t="str">
        <f t="shared" si="154"/>
        <v>906</v>
      </c>
      <c r="B2466" t="str">
        <f>"37"</f>
        <v>37</v>
      </c>
      <c r="C2466" t="s">
        <v>3184</v>
      </c>
      <c r="D2466" t="str">
        <f t="shared" si="155"/>
        <v>2</v>
      </c>
      <c r="E2466">
        <v>1664</v>
      </c>
      <c r="F2466">
        <v>1970</v>
      </c>
      <c r="G2466" t="s">
        <v>3185</v>
      </c>
      <c r="H2466" t="s">
        <v>11</v>
      </c>
      <c r="I2466">
        <v>1</v>
      </c>
      <c r="J2466" t="s">
        <v>19</v>
      </c>
      <c r="K2466" t="s">
        <v>11</v>
      </c>
    </row>
    <row r="2467" spans="1:11" x14ac:dyDescent="0.25">
      <c r="A2467" t="str">
        <f t="shared" si="154"/>
        <v>906</v>
      </c>
      <c r="B2467" t="str">
        <f>"38"</f>
        <v>38</v>
      </c>
      <c r="C2467" t="s">
        <v>3186</v>
      </c>
      <c r="D2467" t="str">
        <f t="shared" si="155"/>
        <v>2</v>
      </c>
      <c r="E2467">
        <v>1771</v>
      </c>
      <c r="F2467">
        <v>1930</v>
      </c>
      <c r="G2467" t="s">
        <v>21</v>
      </c>
      <c r="H2467" t="s">
        <v>11</v>
      </c>
      <c r="I2467">
        <v>1</v>
      </c>
      <c r="J2467" t="s">
        <v>19</v>
      </c>
      <c r="K2467" t="s">
        <v>11</v>
      </c>
    </row>
    <row r="2468" spans="1:11" x14ac:dyDescent="0.25">
      <c r="A2468" t="str">
        <f t="shared" si="154"/>
        <v>906</v>
      </c>
      <c r="B2468" t="str">
        <f>"39"</f>
        <v>39</v>
      </c>
      <c r="C2468" t="s">
        <v>3187</v>
      </c>
      <c r="D2468" t="str">
        <f t="shared" si="155"/>
        <v>2</v>
      </c>
      <c r="E2468">
        <v>2144</v>
      </c>
      <c r="F2468">
        <v>1940</v>
      </c>
      <c r="G2468" t="s">
        <v>207</v>
      </c>
      <c r="H2468" t="s">
        <v>11</v>
      </c>
      <c r="I2468">
        <v>2</v>
      </c>
      <c r="J2468" t="s">
        <v>481</v>
      </c>
      <c r="K2468" t="s">
        <v>11</v>
      </c>
    </row>
    <row r="2469" spans="1:11" x14ac:dyDescent="0.25">
      <c r="A2469" t="str">
        <f t="shared" si="154"/>
        <v>906</v>
      </c>
      <c r="B2469" t="str">
        <f>"40"</f>
        <v>40</v>
      </c>
      <c r="C2469" t="s">
        <v>3188</v>
      </c>
      <c r="D2469" t="str">
        <f t="shared" si="155"/>
        <v>2</v>
      </c>
      <c r="E2469">
        <v>1850</v>
      </c>
      <c r="F2469">
        <v>1925</v>
      </c>
      <c r="G2469" t="s">
        <v>25</v>
      </c>
      <c r="H2469" t="s">
        <v>11</v>
      </c>
      <c r="I2469">
        <v>1</v>
      </c>
      <c r="J2469" t="s">
        <v>481</v>
      </c>
      <c r="K2469" t="s">
        <v>11</v>
      </c>
    </row>
    <row r="2470" spans="1:11" x14ac:dyDescent="0.25">
      <c r="A2470" t="str">
        <f t="shared" si="154"/>
        <v>906</v>
      </c>
      <c r="B2470" t="str">
        <f>"41"</f>
        <v>41</v>
      </c>
      <c r="C2470" t="s">
        <v>3189</v>
      </c>
      <c r="D2470" t="str">
        <f t="shared" si="155"/>
        <v>2</v>
      </c>
      <c r="E2470">
        <v>1725</v>
      </c>
      <c r="F2470">
        <v>1912</v>
      </c>
      <c r="G2470" t="s">
        <v>29</v>
      </c>
      <c r="H2470" t="s">
        <v>11</v>
      </c>
      <c r="I2470">
        <v>1</v>
      </c>
      <c r="J2470" t="s">
        <v>481</v>
      </c>
      <c r="K2470" t="s">
        <v>11</v>
      </c>
    </row>
    <row r="2471" spans="1:11" x14ac:dyDescent="0.25">
      <c r="A2471" t="str">
        <f t="shared" si="154"/>
        <v>906</v>
      </c>
      <c r="B2471" t="str">
        <f>"42"</f>
        <v>42</v>
      </c>
      <c r="C2471" t="s">
        <v>3190</v>
      </c>
      <c r="D2471" t="str">
        <f t="shared" si="155"/>
        <v>2</v>
      </c>
      <c r="E2471">
        <v>1758</v>
      </c>
      <c r="F2471">
        <v>1916</v>
      </c>
      <c r="G2471" t="s">
        <v>312</v>
      </c>
      <c r="H2471" t="s">
        <v>11</v>
      </c>
      <c r="I2471">
        <v>2</v>
      </c>
      <c r="J2471" t="s">
        <v>481</v>
      </c>
      <c r="K2471" t="s">
        <v>11</v>
      </c>
    </row>
    <row r="2472" spans="1:11" x14ac:dyDescent="0.25">
      <c r="A2472" t="str">
        <f t="shared" ref="A2472:A2500" si="156">"907"</f>
        <v>907</v>
      </c>
      <c r="B2472" t="str">
        <f>"1"</f>
        <v>1</v>
      </c>
      <c r="C2472" t="s">
        <v>3191</v>
      </c>
      <c r="D2472" t="str">
        <f t="shared" si="155"/>
        <v>2</v>
      </c>
      <c r="E2472">
        <v>1516</v>
      </c>
      <c r="F2472">
        <v>1900</v>
      </c>
      <c r="G2472" t="s">
        <v>49</v>
      </c>
      <c r="H2472" t="s">
        <v>11</v>
      </c>
      <c r="I2472">
        <v>1</v>
      </c>
      <c r="J2472" t="s">
        <v>19</v>
      </c>
      <c r="K2472" t="s">
        <v>11</v>
      </c>
    </row>
    <row r="2473" spans="1:11" x14ac:dyDescent="0.25">
      <c r="A2473" t="str">
        <f t="shared" si="156"/>
        <v>907</v>
      </c>
      <c r="B2473" t="str">
        <f>"2"</f>
        <v>2</v>
      </c>
      <c r="C2473" t="s">
        <v>3192</v>
      </c>
      <c r="D2473" t="str">
        <f t="shared" si="155"/>
        <v>2</v>
      </c>
      <c r="E2473">
        <v>1400</v>
      </c>
      <c r="F2473">
        <v>1918</v>
      </c>
      <c r="G2473" t="s">
        <v>21</v>
      </c>
      <c r="H2473" t="s">
        <v>11</v>
      </c>
      <c r="I2473">
        <v>1</v>
      </c>
      <c r="J2473" t="s">
        <v>19</v>
      </c>
      <c r="K2473" t="s">
        <v>11</v>
      </c>
    </row>
    <row r="2474" spans="1:11" x14ac:dyDescent="0.25">
      <c r="A2474" t="str">
        <f t="shared" si="156"/>
        <v>907</v>
      </c>
      <c r="B2474" t="str">
        <f>"3"</f>
        <v>3</v>
      </c>
      <c r="C2474" t="s">
        <v>3193</v>
      </c>
      <c r="D2474" t="str">
        <f t="shared" si="155"/>
        <v>2</v>
      </c>
      <c r="E2474">
        <v>2032</v>
      </c>
      <c r="F2474">
        <v>1919</v>
      </c>
      <c r="G2474" t="s">
        <v>29</v>
      </c>
      <c r="H2474" t="s">
        <v>11</v>
      </c>
      <c r="I2474">
        <v>1</v>
      </c>
      <c r="J2474" t="s">
        <v>19</v>
      </c>
      <c r="K2474" t="s">
        <v>11</v>
      </c>
    </row>
    <row r="2475" spans="1:11" x14ac:dyDescent="0.25">
      <c r="A2475" t="str">
        <f t="shared" si="156"/>
        <v>907</v>
      </c>
      <c r="B2475" t="str">
        <f>"4"</f>
        <v>4</v>
      </c>
      <c r="C2475" t="s">
        <v>3194</v>
      </c>
      <c r="D2475" t="str">
        <f t="shared" si="155"/>
        <v>2</v>
      </c>
      <c r="E2475">
        <v>1718</v>
      </c>
      <c r="F2475">
        <v>1930</v>
      </c>
      <c r="G2475" t="s">
        <v>21</v>
      </c>
      <c r="H2475" t="s">
        <v>11</v>
      </c>
      <c r="I2475">
        <v>1</v>
      </c>
      <c r="J2475" t="s">
        <v>19</v>
      </c>
      <c r="K2475" t="s">
        <v>11</v>
      </c>
    </row>
    <row r="2476" spans="1:11" x14ac:dyDescent="0.25">
      <c r="A2476" t="str">
        <f t="shared" si="156"/>
        <v>907</v>
      </c>
      <c r="B2476" t="str">
        <f>"5"</f>
        <v>5</v>
      </c>
      <c r="C2476" t="s">
        <v>3195</v>
      </c>
      <c r="D2476" t="str">
        <f t="shared" si="155"/>
        <v>2</v>
      </c>
      <c r="E2476">
        <v>1273</v>
      </c>
      <c r="F2476">
        <v>1917</v>
      </c>
      <c r="G2476" t="s">
        <v>25</v>
      </c>
      <c r="H2476" t="s">
        <v>11</v>
      </c>
      <c r="I2476">
        <v>1</v>
      </c>
      <c r="J2476" t="s">
        <v>19</v>
      </c>
      <c r="K2476" t="s">
        <v>11</v>
      </c>
    </row>
    <row r="2477" spans="1:11" x14ac:dyDescent="0.25">
      <c r="A2477" t="str">
        <f t="shared" si="156"/>
        <v>907</v>
      </c>
      <c r="B2477" t="str">
        <f>"6"</f>
        <v>6</v>
      </c>
      <c r="C2477" t="s">
        <v>3196</v>
      </c>
      <c r="D2477" t="str">
        <f t="shared" si="155"/>
        <v>2</v>
      </c>
      <c r="E2477">
        <v>2276</v>
      </c>
      <c r="F2477">
        <v>1935</v>
      </c>
      <c r="G2477" t="s">
        <v>312</v>
      </c>
      <c r="H2477" t="s">
        <v>11</v>
      </c>
      <c r="I2477">
        <v>2</v>
      </c>
      <c r="J2477" t="s">
        <v>19</v>
      </c>
      <c r="K2477" t="s">
        <v>11</v>
      </c>
    </row>
    <row r="2478" spans="1:11" x14ac:dyDescent="0.25">
      <c r="A2478" t="str">
        <f t="shared" si="156"/>
        <v>907</v>
      </c>
      <c r="B2478" t="str">
        <f>"7.01"</f>
        <v>7.01</v>
      </c>
      <c r="C2478" t="s">
        <v>3197</v>
      </c>
      <c r="D2478" t="str">
        <f t="shared" si="155"/>
        <v>2</v>
      </c>
      <c r="E2478">
        <v>1740</v>
      </c>
      <c r="F2478">
        <v>1925</v>
      </c>
      <c r="G2478" t="s">
        <v>123</v>
      </c>
      <c r="H2478" t="s">
        <v>11</v>
      </c>
      <c r="I2478">
        <v>1</v>
      </c>
      <c r="J2478" t="s">
        <v>19</v>
      </c>
      <c r="K2478" t="s">
        <v>11</v>
      </c>
    </row>
    <row r="2479" spans="1:11" x14ac:dyDescent="0.25">
      <c r="A2479" t="str">
        <f t="shared" si="156"/>
        <v>907</v>
      </c>
      <c r="B2479" t="str">
        <f>"8.01"</f>
        <v>8.01</v>
      </c>
      <c r="C2479" t="s">
        <v>3198</v>
      </c>
      <c r="D2479" t="str">
        <f t="shared" si="155"/>
        <v>2</v>
      </c>
      <c r="E2479">
        <v>1072</v>
      </c>
      <c r="F2479">
        <v>1916</v>
      </c>
      <c r="G2479" t="s">
        <v>123</v>
      </c>
      <c r="H2479" t="s">
        <v>11</v>
      </c>
      <c r="I2479">
        <v>1</v>
      </c>
      <c r="J2479" t="s">
        <v>19</v>
      </c>
      <c r="K2479" t="s">
        <v>11</v>
      </c>
    </row>
    <row r="2480" spans="1:11" x14ac:dyDescent="0.25">
      <c r="A2480" t="str">
        <f t="shared" si="156"/>
        <v>907</v>
      </c>
      <c r="B2480" t="str">
        <f>"9"</f>
        <v>9</v>
      </c>
      <c r="C2480" t="s">
        <v>3199</v>
      </c>
      <c r="D2480" t="str">
        <f t="shared" si="155"/>
        <v>2</v>
      </c>
      <c r="E2480">
        <v>1182</v>
      </c>
      <c r="F2480">
        <v>1925</v>
      </c>
      <c r="G2480" t="s">
        <v>25</v>
      </c>
      <c r="H2480" t="s">
        <v>11</v>
      </c>
      <c r="I2480">
        <v>1</v>
      </c>
      <c r="J2480" t="s">
        <v>19</v>
      </c>
      <c r="K2480" t="s">
        <v>11</v>
      </c>
    </row>
    <row r="2481" spans="1:11" x14ac:dyDescent="0.25">
      <c r="A2481" t="str">
        <f t="shared" si="156"/>
        <v>907</v>
      </c>
      <c r="B2481" t="str">
        <f>"10"</f>
        <v>10</v>
      </c>
      <c r="C2481" t="s">
        <v>3200</v>
      </c>
      <c r="D2481" t="str">
        <f t="shared" si="155"/>
        <v>2</v>
      </c>
      <c r="E2481">
        <v>987</v>
      </c>
      <c r="F2481">
        <v>1967</v>
      </c>
      <c r="G2481" t="s">
        <v>21</v>
      </c>
      <c r="H2481" t="s">
        <v>11</v>
      </c>
      <c r="I2481">
        <v>1</v>
      </c>
      <c r="J2481" t="s">
        <v>19</v>
      </c>
      <c r="K2481" t="s">
        <v>11</v>
      </c>
    </row>
    <row r="2482" spans="1:11" x14ac:dyDescent="0.25">
      <c r="A2482" t="str">
        <f t="shared" si="156"/>
        <v>907</v>
      </c>
      <c r="B2482" t="str">
        <f>"11"</f>
        <v>11</v>
      </c>
      <c r="C2482" t="s">
        <v>3201</v>
      </c>
      <c r="D2482" t="str">
        <f t="shared" si="155"/>
        <v>2</v>
      </c>
      <c r="E2482">
        <v>1276</v>
      </c>
      <c r="F2482">
        <v>1922</v>
      </c>
      <c r="G2482" t="s">
        <v>29</v>
      </c>
      <c r="H2482" t="s">
        <v>11</v>
      </c>
      <c r="I2482">
        <v>1</v>
      </c>
      <c r="J2482" t="s">
        <v>19</v>
      </c>
      <c r="K2482" t="s">
        <v>11</v>
      </c>
    </row>
    <row r="2483" spans="1:11" x14ac:dyDescent="0.25">
      <c r="A2483" t="str">
        <f t="shared" si="156"/>
        <v>907</v>
      </c>
      <c r="B2483" t="str">
        <f>"12"</f>
        <v>12</v>
      </c>
      <c r="C2483" t="s">
        <v>3202</v>
      </c>
      <c r="D2483" t="str">
        <f t="shared" si="155"/>
        <v>2</v>
      </c>
      <c r="E2483">
        <v>1392</v>
      </c>
      <c r="F2483">
        <v>1929</v>
      </c>
      <c r="G2483" t="s">
        <v>25</v>
      </c>
      <c r="H2483" t="s">
        <v>11</v>
      </c>
      <c r="I2483">
        <v>1</v>
      </c>
      <c r="J2483" t="s">
        <v>19</v>
      </c>
      <c r="K2483" t="s">
        <v>11</v>
      </c>
    </row>
    <row r="2484" spans="1:11" x14ac:dyDescent="0.25">
      <c r="A2484" t="str">
        <f t="shared" si="156"/>
        <v>907</v>
      </c>
      <c r="B2484" t="str">
        <f>"13"</f>
        <v>13</v>
      </c>
      <c r="C2484" t="s">
        <v>3203</v>
      </c>
      <c r="D2484" t="str">
        <f t="shared" si="155"/>
        <v>2</v>
      </c>
      <c r="E2484">
        <v>1224</v>
      </c>
      <c r="F2484">
        <v>1930</v>
      </c>
      <c r="G2484" t="s">
        <v>29</v>
      </c>
      <c r="H2484" t="s">
        <v>11</v>
      </c>
      <c r="I2484">
        <v>1</v>
      </c>
      <c r="J2484" t="s">
        <v>19</v>
      </c>
      <c r="K2484" t="s">
        <v>11</v>
      </c>
    </row>
    <row r="2485" spans="1:11" x14ac:dyDescent="0.25">
      <c r="A2485" t="str">
        <f t="shared" si="156"/>
        <v>907</v>
      </c>
      <c r="B2485" t="str">
        <f>"14"</f>
        <v>14</v>
      </c>
      <c r="C2485" t="s">
        <v>3204</v>
      </c>
      <c r="D2485" t="str">
        <f t="shared" si="155"/>
        <v>2</v>
      </c>
      <c r="E2485">
        <v>1214</v>
      </c>
      <c r="F2485">
        <v>1925</v>
      </c>
      <c r="G2485" t="s">
        <v>25</v>
      </c>
      <c r="H2485" t="s">
        <v>11</v>
      </c>
      <c r="I2485">
        <v>1</v>
      </c>
      <c r="J2485" t="s">
        <v>19</v>
      </c>
      <c r="K2485" t="s">
        <v>11</v>
      </c>
    </row>
    <row r="2486" spans="1:11" x14ac:dyDescent="0.25">
      <c r="A2486" t="str">
        <f t="shared" si="156"/>
        <v>907</v>
      </c>
      <c r="B2486" t="str">
        <f>"15"</f>
        <v>15</v>
      </c>
      <c r="C2486" t="s">
        <v>3205</v>
      </c>
      <c r="D2486" t="str">
        <f t="shared" si="155"/>
        <v>2</v>
      </c>
      <c r="E2486">
        <v>1742</v>
      </c>
      <c r="F2486">
        <v>1919</v>
      </c>
      <c r="G2486" t="s">
        <v>29</v>
      </c>
      <c r="H2486" t="s">
        <v>11</v>
      </c>
      <c r="I2486">
        <v>1</v>
      </c>
      <c r="J2486" t="s">
        <v>19</v>
      </c>
      <c r="K2486" t="s">
        <v>11</v>
      </c>
    </row>
    <row r="2487" spans="1:11" x14ac:dyDescent="0.25">
      <c r="A2487" t="str">
        <f t="shared" si="156"/>
        <v>907</v>
      </c>
      <c r="B2487" t="str">
        <f>"16"</f>
        <v>16</v>
      </c>
      <c r="C2487" t="s">
        <v>3206</v>
      </c>
      <c r="D2487" t="str">
        <f t="shared" si="155"/>
        <v>2</v>
      </c>
      <c r="E2487">
        <v>904</v>
      </c>
      <c r="F2487">
        <v>1959</v>
      </c>
      <c r="G2487" t="s">
        <v>123</v>
      </c>
      <c r="H2487" t="s">
        <v>11</v>
      </c>
      <c r="I2487">
        <v>1</v>
      </c>
      <c r="J2487" t="s">
        <v>19</v>
      </c>
      <c r="K2487" t="s">
        <v>11</v>
      </c>
    </row>
    <row r="2488" spans="1:11" x14ac:dyDescent="0.25">
      <c r="A2488" t="str">
        <f t="shared" si="156"/>
        <v>907</v>
      </c>
      <c r="B2488" t="str">
        <f>"17"</f>
        <v>17</v>
      </c>
      <c r="C2488" t="s">
        <v>3207</v>
      </c>
      <c r="D2488" t="str">
        <f t="shared" si="155"/>
        <v>2</v>
      </c>
      <c r="E2488">
        <v>1493</v>
      </c>
      <c r="F2488">
        <v>1915</v>
      </c>
      <c r="G2488" t="s">
        <v>29</v>
      </c>
      <c r="H2488" t="s">
        <v>11</v>
      </c>
      <c r="I2488">
        <v>1</v>
      </c>
      <c r="J2488" t="s">
        <v>19</v>
      </c>
      <c r="K2488" t="s">
        <v>11</v>
      </c>
    </row>
    <row r="2489" spans="1:11" x14ac:dyDescent="0.25">
      <c r="A2489" t="str">
        <f t="shared" si="156"/>
        <v>907</v>
      </c>
      <c r="B2489" t="str">
        <f>"18"</f>
        <v>18</v>
      </c>
      <c r="C2489" t="s">
        <v>3208</v>
      </c>
      <c r="D2489" t="str">
        <f t="shared" si="155"/>
        <v>2</v>
      </c>
      <c r="E2489">
        <v>1624</v>
      </c>
      <c r="F2489">
        <v>1953</v>
      </c>
      <c r="G2489" t="s">
        <v>31</v>
      </c>
      <c r="H2489" t="s">
        <v>11</v>
      </c>
      <c r="I2489">
        <v>1</v>
      </c>
      <c r="J2489" t="s">
        <v>19</v>
      </c>
      <c r="K2489" t="s">
        <v>11</v>
      </c>
    </row>
    <row r="2490" spans="1:11" x14ac:dyDescent="0.25">
      <c r="A2490" t="str">
        <f t="shared" si="156"/>
        <v>907</v>
      </c>
      <c r="B2490" t="str">
        <f>"19"</f>
        <v>19</v>
      </c>
      <c r="C2490" t="s">
        <v>3209</v>
      </c>
      <c r="D2490" t="str">
        <f t="shared" si="155"/>
        <v>2</v>
      </c>
      <c r="E2490">
        <v>1624</v>
      </c>
      <c r="F2490">
        <v>1952</v>
      </c>
      <c r="G2490" t="s">
        <v>31</v>
      </c>
      <c r="H2490" t="s">
        <v>11</v>
      </c>
      <c r="I2490">
        <v>1</v>
      </c>
      <c r="J2490" t="s">
        <v>19</v>
      </c>
      <c r="K2490" t="s">
        <v>11</v>
      </c>
    </row>
    <row r="2491" spans="1:11" x14ac:dyDescent="0.25">
      <c r="A2491" t="str">
        <f t="shared" si="156"/>
        <v>907</v>
      </c>
      <c r="B2491" t="str">
        <f>"20"</f>
        <v>20</v>
      </c>
      <c r="C2491" t="s">
        <v>3210</v>
      </c>
      <c r="D2491" t="str">
        <f t="shared" si="155"/>
        <v>2</v>
      </c>
      <c r="E2491">
        <v>1240</v>
      </c>
      <c r="F2491">
        <v>1910</v>
      </c>
      <c r="G2491" t="s">
        <v>25</v>
      </c>
      <c r="H2491" t="s">
        <v>11</v>
      </c>
      <c r="I2491">
        <v>1</v>
      </c>
      <c r="J2491" t="s">
        <v>19</v>
      </c>
      <c r="K2491" t="s">
        <v>11</v>
      </c>
    </row>
    <row r="2492" spans="1:11" x14ac:dyDescent="0.25">
      <c r="A2492" t="str">
        <f t="shared" si="156"/>
        <v>907</v>
      </c>
      <c r="B2492" t="str">
        <f>"21"</f>
        <v>21</v>
      </c>
      <c r="C2492" t="s">
        <v>3211</v>
      </c>
      <c r="D2492" t="str">
        <f t="shared" si="155"/>
        <v>2</v>
      </c>
      <c r="E2492">
        <v>1608</v>
      </c>
      <c r="F2492">
        <v>1924</v>
      </c>
      <c r="G2492" t="s">
        <v>49</v>
      </c>
      <c r="H2492" t="s">
        <v>11</v>
      </c>
      <c r="I2492">
        <v>1</v>
      </c>
      <c r="J2492" t="s">
        <v>19</v>
      </c>
      <c r="K2492" t="s">
        <v>11</v>
      </c>
    </row>
    <row r="2493" spans="1:11" x14ac:dyDescent="0.25">
      <c r="A2493" t="str">
        <f t="shared" si="156"/>
        <v>907</v>
      </c>
      <c r="B2493" t="str">
        <f>"22"</f>
        <v>22</v>
      </c>
      <c r="C2493" t="s">
        <v>3212</v>
      </c>
      <c r="D2493" t="str">
        <f t="shared" si="155"/>
        <v>2</v>
      </c>
      <c r="E2493">
        <v>1341</v>
      </c>
      <c r="F2493">
        <v>1910</v>
      </c>
      <c r="G2493" t="s">
        <v>29</v>
      </c>
      <c r="H2493" t="s">
        <v>11</v>
      </c>
      <c r="I2493">
        <v>1</v>
      </c>
      <c r="J2493" t="s">
        <v>19</v>
      </c>
      <c r="K2493" t="s">
        <v>11</v>
      </c>
    </row>
    <row r="2494" spans="1:11" x14ac:dyDescent="0.25">
      <c r="A2494" t="str">
        <f t="shared" si="156"/>
        <v>907</v>
      </c>
      <c r="B2494" t="str">
        <f>"24"</f>
        <v>24</v>
      </c>
      <c r="C2494" t="s">
        <v>3213</v>
      </c>
      <c r="D2494" t="str">
        <f t="shared" si="155"/>
        <v>2</v>
      </c>
      <c r="E2494">
        <v>1518</v>
      </c>
      <c r="F2494">
        <v>1900</v>
      </c>
      <c r="G2494" t="s">
        <v>29</v>
      </c>
      <c r="H2494" t="s">
        <v>11</v>
      </c>
      <c r="I2494">
        <v>1</v>
      </c>
      <c r="J2494" t="s">
        <v>19</v>
      </c>
      <c r="K2494" t="s">
        <v>11</v>
      </c>
    </row>
    <row r="2495" spans="1:11" x14ac:dyDescent="0.25">
      <c r="A2495" t="str">
        <f t="shared" si="156"/>
        <v>907</v>
      </c>
      <c r="B2495" t="str">
        <f>"25"</f>
        <v>25</v>
      </c>
      <c r="C2495" t="s">
        <v>3214</v>
      </c>
      <c r="D2495" t="str">
        <f t="shared" si="155"/>
        <v>2</v>
      </c>
      <c r="E2495">
        <v>1158</v>
      </c>
      <c r="F2495">
        <v>1895</v>
      </c>
      <c r="G2495" t="s">
        <v>25</v>
      </c>
      <c r="H2495" t="s">
        <v>11</v>
      </c>
      <c r="I2495">
        <v>1</v>
      </c>
      <c r="J2495" t="s">
        <v>19</v>
      </c>
      <c r="K2495" t="s">
        <v>11</v>
      </c>
    </row>
    <row r="2496" spans="1:11" x14ac:dyDescent="0.25">
      <c r="A2496" t="str">
        <f t="shared" si="156"/>
        <v>907</v>
      </c>
      <c r="B2496" t="str">
        <f>"26"</f>
        <v>26</v>
      </c>
      <c r="C2496" t="s">
        <v>3215</v>
      </c>
      <c r="D2496" t="str">
        <f t="shared" si="155"/>
        <v>2</v>
      </c>
      <c r="E2496">
        <v>1550</v>
      </c>
      <c r="F2496">
        <v>1895</v>
      </c>
      <c r="G2496" t="s">
        <v>25</v>
      </c>
      <c r="H2496" t="s">
        <v>11</v>
      </c>
      <c r="I2496">
        <v>1</v>
      </c>
      <c r="J2496" t="s">
        <v>19</v>
      </c>
      <c r="K2496" t="s">
        <v>11</v>
      </c>
    </row>
    <row r="2497" spans="1:11" x14ac:dyDescent="0.25">
      <c r="A2497" t="str">
        <f t="shared" si="156"/>
        <v>907</v>
      </c>
      <c r="B2497" t="str">
        <f>"27"</f>
        <v>27</v>
      </c>
      <c r="C2497" t="s">
        <v>3216</v>
      </c>
      <c r="D2497" t="str">
        <f t="shared" si="155"/>
        <v>2</v>
      </c>
      <c r="E2497">
        <v>1716</v>
      </c>
      <c r="F2497">
        <v>1922</v>
      </c>
      <c r="G2497" t="s">
        <v>25</v>
      </c>
      <c r="H2497" t="s">
        <v>11</v>
      </c>
      <c r="I2497">
        <v>1</v>
      </c>
      <c r="J2497" t="s">
        <v>19</v>
      </c>
      <c r="K2497" t="s">
        <v>11</v>
      </c>
    </row>
    <row r="2498" spans="1:11" x14ac:dyDescent="0.25">
      <c r="A2498" t="str">
        <f t="shared" si="156"/>
        <v>907</v>
      </c>
      <c r="B2498" t="str">
        <f>"28"</f>
        <v>28</v>
      </c>
      <c r="C2498" t="s">
        <v>3217</v>
      </c>
      <c r="D2498" t="str">
        <f t="shared" si="155"/>
        <v>2</v>
      </c>
      <c r="E2498">
        <v>1244</v>
      </c>
      <c r="F2498">
        <v>1925</v>
      </c>
      <c r="G2498" t="s">
        <v>29</v>
      </c>
      <c r="H2498" t="s">
        <v>11</v>
      </c>
      <c r="I2498">
        <v>1</v>
      </c>
      <c r="J2498" t="s">
        <v>19</v>
      </c>
      <c r="K2498" t="s">
        <v>11</v>
      </c>
    </row>
    <row r="2499" spans="1:11" x14ac:dyDescent="0.25">
      <c r="A2499" t="str">
        <f t="shared" si="156"/>
        <v>907</v>
      </c>
      <c r="B2499" t="str">
        <f>"29"</f>
        <v>29</v>
      </c>
      <c r="C2499" t="s">
        <v>3218</v>
      </c>
      <c r="D2499" t="str">
        <f t="shared" si="155"/>
        <v>2</v>
      </c>
      <c r="E2499">
        <v>1198</v>
      </c>
      <c r="F2499">
        <v>1920</v>
      </c>
      <c r="G2499" t="s">
        <v>49</v>
      </c>
      <c r="H2499" t="s">
        <v>11</v>
      </c>
      <c r="I2499">
        <v>1</v>
      </c>
      <c r="J2499" t="s">
        <v>19</v>
      </c>
      <c r="K2499" t="s">
        <v>11</v>
      </c>
    </row>
    <row r="2500" spans="1:11" x14ac:dyDescent="0.25">
      <c r="A2500" t="str">
        <f t="shared" si="156"/>
        <v>907</v>
      </c>
      <c r="B2500" t="str">
        <f>"30"</f>
        <v>30</v>
      </c>
      <c r="C2500" t="s">
        <v>3219</v>
      </c>
      <c r="D2500" t="str">
        <f t="shared" si="155"/>
        <v>2</v>
      </c>
      <c r="E2500">
        <v>2530</v>
      </c>
      <c r="F2500">
        <v>1915</v>
      </c>
      <c r="G2500" t="s">
        <v>3220</v>
      </c>
      <c r="H2500" t="s">
        <v>11</v>
      </c>
      <c r="I2500">
        <v>2</v>
      </c>
      <c r="J2500" t="s">
        <v>19</v>
      </c>
      <c r="K2500" t="s">
        <v>11</v>
      </c>
    </row>
    <row r="2501" spans="1:11" x14ac:dyDescent="0.25">
      <c r="A2501" t="str">
        <f t="shared" ref="A2501:A2522" si="157">"908"</f>
        <v>908</v>
      </c>
      <c r="B2501" t="str">
        <f>"1"</f>
        <v>1</v>
      </c>
      <c r="C2501" t="s">
        <v>3221</v>
      </c>
      <c r="D2501" t="str">
        <f t="shared" si="155"/>
        <v>2</v>
      </c>
      <c r="E2501">
        <v>1794</v>
      </c>
      <c r="F2501">
        <v>1920</v>
      </c>
      <c r="G2501" t="s">
        <v>433</v>
      </c>
      <c r="H2501" t="s">
        <v>11</v>
      </c>
      <c r="I2501">
        <v>2</v>
      </c>
      <c r="J2501" t="s">
        <v>481</v>
      </c>
      <c r="K2501" t="s">
        <v>11</v>
      </c>
    </row>
    <row r="2502" spans="1:11" x14ac:dyDescent="0.25">
      <c r="A2502" t="str">
        <f t="shared" si="157"/>
        <v>908</v>
      </c>
      <c r="B2502" t="str">
        <f>"2"</f>
        <v>2</v>
      </c>
      <c r="C2502" t="s">
        <v>3222</v>
      </c>
      <c r="D2502" t="str">
        <f t="shared" si="155"/>
        <v>2</v>
      </c>
      <c r="E2502">
        <v>1444</v>
      </c>
      <c r="F2502">
        <v>1920</v>
      </c>
      <c r="G2502" t="s">
        <v>29</v>
      </c>
      <c r="H2502" t="s">
        <v>11</v>
      </c>
      <c r="I2502">
        <v>1</v>
      </c>
      <c r="J2502" t="s">
        <v>19</v>
      </c>
      <c r="K2502" t="s">
        <v>11</v>
      </c>
    </row>
    <row r="2503" spans="1:11" x14ac:dyDescent="0.25">
      <c r="A2503" t="str">
        <f t="shared" si="157"/>
        <v>908</v>
      </c>
      <c r="B2503" t="str">
        <f>"3"</f>
        <v>3</v>
      </c>
      <c r="C2503" t="s">
        <v>3223</v>
      </c>
      <c r="D2503" t="str">
        <f t="shared" si="155"/>
        <v>2</v>
      </c>
      <c r="E2503">
        <v>1496</v>
      </c>
      <c r="F2503">
        <v>1920</v>
      </c>
      <c r="G2503" t="s">
        <v>25</v>
      </c>
      <c r="H2503" t="s">
        <v>11</v>
      </c>
      <c r="I2503">
        <v>1</v>
      </c>
      <c r="J2503" t="s">
        <v>19</v>
      </c>
      <c r="K2503" t="s">
        <v>11</v>
      </c>
    </row>
    <row r="2504" spans="1:11" x14ac:dyDescent="0.25">
      <c r="A2504" t="str">
        <f t="shared" si="157"/>
        <v>908</v>
      </c>
      <c r="B2504" t="str">
        <f>"4"</f>
        <v>4</v>
      </c>
      <c r="C2504" t="s">
        <v>3224</v>
      </c>
      <c r="D2504" t="str">
        <f t="shared" si="155"/>
        <v>2</v>
      </c>
      <c r="E2504">
        <v>1308</v>
      </c>
      <c r="F2504">
        <v>1920</v>
      </c>
      <c r="G2504" t="s">
        <v>25</v>
      </c>
      <c r="H2504" t="s">
        <v>11</v>
      </c>
      <c r="I2504">
        <v>1</v>
      </c>
      <c r="J2504" t="s">
        <v>19</v>
      </c>
      <c r="K2504" t="s">
        <v>11</v>
      </c>
    </row>
    <row r="2505" spans="1:11" x14ac:dyDescent="0.25">
      <c r="A2505" t="str">
        <f t="shared" si="157"/>
        <v>908</v>
      </c>
      <c r="B2505" t="str">
        <f>"5"</f>
        <v>5</v>
      </c>
      <c r="C2505" t="s">
        <v>3225</v>
      </c>
      <c r="D2505" t="str">
        <f t="shared" si="155"/>
        <v>2</v>
      </c>
      <c r="E2505">
        <v>2400</v>
      </c>
      <c r="F2505">
        <v>1917</v>
      </c>
      <c r="G2505" t="s">
        <v>312</v>
      </c>
      <c r="H2505" t="s">
        <v>11</v>
      </c>
      <c r="I2505">
        <v>2</v>
      </c>
      <c r="J2505" t="s">
        <v>19</v>
      </c>
      <c r="K2505" t="s">
        <v>11</v>
      </c>
    </row>
    <row r="2506" spans="1:11" x14ac:dyDescent="0.25">
      <c r="A2506" t="str">
        <f t="shared" si="157"/>
        <v>908</v>
      </c>
      <c r="B2506" t="str">
        <f>"6"</f>
        <v>6</v>
      </c>
      <c r="C2506" t="s">
        <v>3226</v>
      </c>
      <c r="D2506" t="str">
        <f t="shared" si="155"/>
        <v>2</v>
      </c>
      <c r="E2506">
        <v>1268</v>
      </c>
      <c r="F2506">
        <v>1921</v>
      </c>
      <c r="G2506" t="s">
        <v>25</v>
      </c>
      <c r="H2506" t="s">
        <v>11</v>
      </c>
      <c r="I2506">
        <v>1</v>
      </c>
      <c r="J2506" t="s">
        <v>19</v>
      </c>
      <c r="K2506" t="s">
        <v>11</v>
      </c>
    </row>
    <row r="2507" spans="1:11" x14ac:dyDescent="0.25">
      <c r="A2507" t="str">
        <f t="shared" si="157"/>
        <v>908</v>
      </c>
      <c r="B2507" t="str">
        <f>"7"</f>
        <v>7</v>
      </c>
      <c r="C2507" t="s">
        <v>3227</v>
      </c>
      <c r="D2507" t="str">
        <f t="shared" si="155"/>
        <v>2</v>
      </c>
      <c r="E2507">
        <v>1360</v>
      </c>
      <c r="F2507">
        <v>1821</v>
      </c>
      <c r="G2507" t="s">
        <v>29</v>
      </c>
      <c r="H2507" t="s">
        <v>11</v>
      </c>
      <c r="I2507">
        <v>1</v>
      </c>
      <c r="J2507" t="s">
        <v>19</v>
      </c>
      <c r="K2507" t="s">
        <v>11</v>
      </c>
    </row>
    <row r="2508" spans="1:11" x14ac:dyDescent="0.25">
      <c r="A2508" t="str">
        <f t="shared" si="157"/>
        <v>908</v>
      </c>
      <c r="B2508" t="str">
        <f>"8"</f>
        <v>8</v>
      </c>
      <c r="C2508" t="s">
        <v>3228</v>
      </c>
      <c r="D2508" t="str">
        <f t="shared" si="155"/>
        <v>2</v>
      </c>
      <c r="E2508">
        <v>848</v>
      </c>
      <c r="F2508">
        <v>1928</v>
      </c>
      <c r="G2508" t="s">
        <v>31</v>
      </c>
      <c r="H2508" t="s">
        <v>11</v>
      </c>
      <c r="I2508">
        <v>1</v>
      </c>
      <c r="J2508" t="s">
        <v>19</v>
      </c>
      <c r="K2508" t="s">
        <v>11</v>
      </c>
    </row>
    <row r="2509" spans="1:11" x14ac:dyDescent="0.25">
      <c r="A2509" t="str">
        <f t="shared" si="157"/>
        <v>908</v>
      </c>
      <c r="B2509" t="str">
        <f>"9"</f>
        <v>9</v>
      </c>
      <c r="C2509" t="s">
        <v>3229</v>
      </c>
      <c r="D2509" t="str">
        <f t="shared" si="155"/>
        <v>2</v>
      </c>
      <c r="E2509">
        <v>1552</v>
      </c>
      <c r="F2509">
        <v>1910</v>
      </c>
      <c r="G2509" t="s">
        <v>21</v>
      </c>
      <c r="H2509" t="s">
        <v>11</v>
      </c>
      <c r="I2509">
        <v>1</v>
      </c>
      <c r="J2509" t="s">
        <v>19</v>
      </c>
      <c r="K2509" t="s">
        <v>11</v>
      </c>
    </row>
    <row r="2510" spans="1:11" x14ac:dyDescent="0.25">
      <c r="A2510" t="str">
        <f t="shared" si="157"/>
        <v>908</v>
      </c>
      <c r="B2510" t="str">
        <f>"10"</f>
        <v>10</v>
      </c>
      <c r="C2510" t="s">
        <v>3230</v>
      </c>
      <c r="D2510" t="str">
        <f t="shared" si="155"/>
        <v>2</v>
      </c>
      <c r="E2510">
        <v>1476</v>
      </c>
      <c r="F2510">
        <v>1925</v>
      </c>
      <c r="G2510" t="s">
        <v>25</v>
      </c>
      <c r="H2510" t="s">
        <v>11</v>
      </c>
      <c r="I2510">
        <v>1</v>
      </c>
      <c r="J2510" t="s">
        <v>19</v>
      </c>
      <c r="K2510" t="s">
        <v>11</v>
      </c>
    </row>
    <row r="2511" spans="1:11" x14ac:dyDescent="0.25">
      <c r="A2511" t="str">
        <f t="shared" si="157"/>
        <v>908</v>
      </c>
      <c r="B2511" t="str">
        <f>"11"</f>
        <v>11</v>
      </c>
      <c r="C2511" t="s">
        <v>3231</v>
      </c>
      <c r="D2511" t="str">
        <f t="shared" si="155"/>
        <v>2</v>
      </c>
      <c r="E2511">
        <v>1533</v>
      </c>
      <c r="F2511">
        <v>1925</v>
      </c>
      <c r="G2511" t="s">
        <v>312</v>
      </c>
      <c r="H2511" t="s">
        <v>11</v>
      </c>
      <c r="I2511">
        <v>2</v>
      </c>
      <c r="J2511" t="s">
        <v>19</v>
      </c>
      <c r="K2511" t="s">
        <v>11</v>
      </c>
    </row>
    <row r="2512" spans="1:11" x14ac:dyDescent="0.25">
      <c r="A2512" t="str">
        <f t="shared" si="157"/>
        <v>908</v>
      </c>
      <c r="B2512" t="str">
        <f>"12"</f>
        <v>12</v>
      </c>
      <c r="C2512" t="s">
        <v>3232</v>
      </c>
      <c r="D2512" t="str">
        <f t="shared" si="155"/>
        <v>2</v>
      </c>
      <c r="E2512">
        <v>2376</v>
      </c>
      <c r="F2512">
        <v>1925</v>
      </c>
      <c r="G2512" t="s">
        <v>312</v>
      </c>
      <c r="H2512" t="s">
        <v>11</v>
      </c>
      <c r="I2512">
        <v>2</v>
      </c>
      <c r="J2512" t="s">
        <v>19</v>
      </c>
      <c r="K2512" t="s">
        <v>11</v>
      </c>
    </row>
    <row r="2513" spans="1:11" x14ac:dyDescent="0.25">
      <c r="A2513" t="str">
        <f t="shared" si="157"/>
        <v>908</v>
      </c>
      <c r="B2513" t="str">
        <f>"13"</f>
        <v>13</v>
      </c>
      <c r="C2513" t="s">
        <v>3233</v>
      </c>
      <c r="D2513" t="str">
        <f t="shared" si="155"/>
        <v>2</v>
      </c>
      <c r="E2513">
        <v>2080</v>
      </c>
      <c r="F2513">
        <v>1960</v>
      </c>
      <c r="G2513" t="s">
        <v>316</v>
      </c>
      <c r="H2513" t="s">
        <v>11</v>
      </c>
      <c r="I2513">
        <v>2</v>
      </c>
      <c r="J2513" t="s">
        <v>19</v>
      </c>
      <c r="K2513" t="s">
        <v>11</v>
      </c>
    </row>
    <row r="2514" spans="1:11" x14ac:dyDescent="0.25">
      <c r="A2514" t="str">
        <f t="shared" si="157"/>
        <v>908</v>
      </c>
      <c r="B2514" t="str">
        <f>"14"</f>
        <v>14</v>
      </c>
      <c r="C2514" t="s">
        <v>3234</v>
      </c>
      <c r="D2514" t="str">
        <f t="shared" si="155"/>
        <v>2</v>
      </c>
      <c r="E2514">
        <v>1612</v>
      </c>
      <c r="F2514">
        <v>1920</v>
      </c>
      <c r="G2514" t="s">
        <v>29</v>
      </c>
      <c r="H2514" t="s">
        <v>11</v>
      </c>
      <c r="I2514">
        <v>1</v>
      </c>
      <c r="J2514" t="s">
        <v>19</v>
      </c>
      <c r="K2514" t="s">
        <v>11</v>
      </c>
    </row>
    <row r="2515" spans="1:11" x14ac:dyDescent="0.25">
      <c r="A2515" t="str">
        <f t="shared" si="157"/>
        <v>908</v>
      </c>
      <c r="B2515" t="str">
        <f>"15"</f>
        <v>15</v>
      </c>
      <c r="C2515" t="s">
        <v>3235</v>
      </c>
      <c r="D2515" t="str">
        <f t="shared" si="155"/>
        <v>2</v>
      </c>
      <c r="E2515">
        <v>1321</v>
      </c>
      <c r="F2515">
        <v>1920</v>
      </c>
      <c r="G2515" t="s">
        <v>25</v>
      </c>
      <c r="H2515" t="s">
        <v>11</v>
      </c>
      <c r="I2515">
        <v>1</v>
      </c>
      <c r="J2515" t="s">
        <v>19</v>
      </c>
      <c r="K2515" t="s">
        <v>11</v>
      </c>
    </row>
    <row r="2516" spans="1:11" x14ac:dyDescent="0.25">
      <c r="A2516" t="str">
        <f t="shared" si="157"/>
        <v>908</v>
      </c>
      <c r="B2516" t="str">
        <f>"16"</f>
        <v>16</v>
      </c>
      <c r="C2516" t="s">
        <v>3236</v>
      </c>
      <c r="D2516" t="str">
        <f t="shared" si="155"/>
        <v>2</v>
      </c>
      <c r="E2516">
        <v>1471</v>
      </c>
      <c r="F2516">
        <v>1920</v>
      </c>
      <c r="G2516" t="s">
        <v>123</v>
      </c>
      <c r="H2516" t="s">
        <v>11</v>
      </c>
      <c r="I2516">
        <v>1</v>
      </c>
      <c r="J2516" t="s">
        <v>19</v>
      </c>
      <c r="K2516" t="s">
        <v>11</v>
      </c>
    </row>
    <row r="2517" spans="1:11" x14ac:dyDescent="0.25">
      <c r="A2517" t="str">
        <f t="shared" si="157"/>
        <v>908</v>
      </c>
      <c r="B2517" t="str">
        <f>"17"</f>
        <v>17</v>
      </c>
      <c r="C2517" t="s">
        <v>3237</v>
      </c>
      <c r="D2517" t="str">
        <f t="shared" si="155"/>
        <v>2</v>
      </c>
      <c r="E2517">
        <v>1498</v>
      </c>
      <c r="F2517">
        <v>1920</v>
      </c>
      <c r="G2517" t="s">
        <v>29</v>
      </c>
      <c r="H2517" t="s">
        <v>11</v>
      </c>
      <c r="I2517">
        <v>1</v>
      </c>
      <c r="J2517" t="s">
        <v>19</v>
      </c>
      <c r="K2517" t="s">
        <v>11</v>
      </c>
    </row>
    <row r="2518" spans="1:11" x14ac:dyDescent="0.25">
      <c r="A2518" t="str">
        <f t="shared" si="157"/>
        <v>908</v>
      </c>
      <c r="B2518" t="str">
        <f>"18"</f>
        <v>18</v>
      </c>
      <c r="C2518" t="s">
        <v>3238</v>
      </c>
      <c r="D2518" t="str">
        <f t="shared" si="155"/>
        <v>2</v>
      </c>
      <c r="E2518">
        <v>1273</v>
      </c>
      <c r="F2518">
        <v>1910</v>
      </c>
      <c r="G2518" t="s">
        <v>25</v>
      </c>
      <c r="H2518" t="s">
        <v>11</v>
      </c>
      <c r="I2518">
        <v>1</v>
      </c>
      <c r="J2518" t="s">
        <v>19</v>
      </c>
      <c r="K2518" t="s">
        <v>11</v>
      </c>
    </row>
    <row r="2519" spans="1:11" x14ac:dyDescent="0.25">
      <c r="A2519" t="str">
        <f t="shared" si="157"/>
        <v>908</v>
      </c>
      <c r="B2519" t="str">
        <f>"19"</f>
        <v>19</v>
      </c>
      <c r="C2519" t="s">
        <v>3239</v>
      </c>
      <c r="D2519" t="str">
        <f t="shared" si="155"/>
        <v>2</v>
      </c>
      <c r="E2519">
        <v>1356</v>
      </c>
      <c r="F2519">
        <v>1920</v>
      </c>
      <c r="G2519" t="s">
        <v>49</v>
      </c>
      <c r="H2519" t="s">
        <v>11</v>
      </c>
      <c r="I2519">
        <v>1</v>
      </c>
      <c r="J2519" t="s">
        <v>481</v>
      </c>
      <c r="K2519" t="s">
        <v>11</v>
      </c>
    </row>
    <row r="2520" spans="1:11" x14ac:dyDescent="0.25">
      <c r="A2520" t="str">
        <f t="shared" si="157"/>
        <v>908</v>
      </c>
      <c r="B2520" t="str">
        <f>"20"</f>
        <v>20</v>
      </c>
      <c r="C2520" t="s">
        <v>3240</v>
      </c>
      <c r="D2520" t="str">
        <f t="shared" si="155"/>
        <v>2</v>
      </c>
      <c r="E2520">
        <v>1725</v>
      </c>
      <c r="F2520">
        <v>1925</v>
      </c>
      <c r="G2520" t="s">
        <v>25</v>
      </c>
      <c r="H2520" t="s">
        <v>11</v>
      </c>
      <c r="I2520">
        <v>1</v>
      </c>
      <c r="J2520" t="s">
        <v>481</v>
      </c>
      <c r="K2520" t="s">
        <v>11</v>
      </c>
    </row>
    <row r="2521" spans="1:11" x14ac:dyDescent="0.25">
      <c r="A2521" t="str">
        <f t="shared" si="157"/>
        <v>908</v>
      </c>
      <c r="B2521" t="str">
        <f>"21"</f>
        <v>21</v>
      </c>
      <c r="C2521" t="s">
        <v>3241</v>
      </c>
      <c r="D2521" t="str">
        <f t="shared" si="155"/>
        <v>2</v>
      </c>
      <c r="E2521">
        <v>1238</v>
      </c>
      <c r="F2521">
        <v>1925</v>
      </c>
      <c r="G2521" t="s">
        <v>29</v>
      </c>
      <c r="H2521" t="s">
        <v>11</v>
      </c>
      <c r="I2521">
        <v>1</v>
      </c>
      <c r="J2521" t="s">
        <v>481</v>
      </c>
      <c r="K2521" t="s">
        <v>11</v>
      </c>
    </row>
    <row r="2522" spans="1:11" x14ac:dyDescent="0.25">
      <c r="A2522" t="str">
        <f t="shared" si="157"/>
        <v>908</v>
      </c>
      <c r="B2522" t="str">
        <f>"22"</f>
        <v>22</v>
      </c>
      <c r="C2522" t="s">
        <v>3242</v>
      </c>
      <c r="D2522" t="str">
        <f t="shared" si="155"/>
        <v>2</v>
      </c>
      <c r="E2522">
        <v>2024</v>
      </c>
      <c r="F2522">
        <v>1920</v>
      </c>
      <c r="G2522" t="s">
        <v>433</v>
      </c>
      <c r="H2522" t="s">
        <v>11</v>
      </c>
      <c r="I2522">
        <v>1</v>
      </c>
      <c r="J2522" t="s">
        <v>481</v>
      </c>
      <c r="K2522" t="s">
        <v>11</v>
      </c>
    </row>
    <row r="2523" spans="1:11" x14ac:dyDescent="0.25">
      <c r="A2523" t="str">
        <f t="shared" ref="A2523:A2540" si="158">"909"</f>
        <v>909</v>
      </c>
      <c r="B2523" t="str">
        <f>"8"</f>
        <v>8</v>
      </c>
      <c r="C2523" t="s">
        <v>3252</v>
      </c>
      <c r="D2523" t="str">
        <f t="shared" si="155"/>
        <v>2</v>
      </c>
      <c r="E2523">
        <v>1548</v>
      </c>
      <c r="F2523">
        <v>1910</v>
      </c>
      <c r="G2523" t="s">
        <v>312</v>
      </c>
      <c r="H2523" t="s">
        <v>11</v>
      </c>
      <c r="I2523">
        <v>2</v>
      </c>
      <c r="J2523" t="s">
        <v>2171</v>
      </c>
      <c r="K2523" t="s">
        <v>11</v>
      </c>
    </row>
    <row r="2524" spans="1:11" x14ac:dyDescent="0.25">
      <c r="A2524" t="str">
        <f t="shared" si="158"/>
        <v>909</v>
      </c>
      <c r="B2524" t="str">
        <f>"9"</f>
        <v>9</v>
      </c>
      <c r="C2524" t="s">
        <v>3253</v>
      </c>
      <c r="D2524" t="str">
        <f t="shared" si="155"/>
        <v>2</v>
      </c>
      <c r="E2524">
        <v>2730</v>
      </c>
      <c r="F2524">
        <v>1925</v>
      </c>
      <c r="G2524" t="s">
        <v>321</v>
      </c>
      <c r="H2524" t="s">
        <v>11</v>
      </c>
      <c r="I2524">
        <v>2</v>
      </c>
      <c r="J2524" t="s">
        <v>2171</v>
      </c>
      <c r="K2524" t="s">
        <v>11</v>
      </c>
    </row>
    <row r="2525" spans="1:11" x14ac:dyDescent="0.25">
      <c r="A2525" t="str">
        <f t="shared" si="158"/>
        <v>909</v>
      </c>
      <c r="B2525" t="str">
        <f>"12"</f>
        <v>12</v>
      </c>
      <c r="C2525" t="s">
        <v>3254</v>
      </c>
      <c r="D2525" t="str">
        <f t="shared" si="155"/>
        <v>2</v>
      </c>
      <c r="E2525">
        <v>1558</v>
      </c>
      <c r="F2525">
        <v>1941</v>
      </c>
      <c r="G2525" t="s">
        <v>25</v>
      </c>
      <c r="H2525" t="s">
        <v>11</v>
      </c>
      <c r="I2525">
        <v>1</v>
      </c>
      <c r="J2525" t="s">
        <v>2171</v>
      </c>
      <c r="K2525" t="s">
        <v>11</v>
      </c>
    </row>
    <row r="2526" spans="1:11" x14ac:dyDescent="0.25">
      <c r="A2526" t="str">
        <f t="shared" si="158"/>
        <v>909</v>
      </c>
      <c r="B2526" t="str">
        <f>"13"</f>
        <v>13</v>
      </c>
      <c r="C2526" t="s">
        <v>3255</v>
      </c>
      <c r="D2526" t="str">
        <f t="shared" si="155"/>
        <v>2</v>
      </c>
      <c r="E2526">
        <v>1433</v>
      </c>
      <c r="F2526">
        <v>1920</v>
      </c>
      <c r="G2526" t="s">
        <v>29</v>
      </c>
      <c r="H2526" t="s">
        <v>11</v>
      </c>
      <c r="I2526">
        <v>1</v>
      </c>
      <c r="J2526" t="s">
        <v>2171</v>
      </c>
      <c r="K2526" t="s">
        <v>11</v>
      </c>
    </row>
    <row r="2527" spans="1:11" x14ac:dyDescent="0.25">
      <c r="A2527" t="str">
        <f t="shared" si="158"/>
        <v>909</v>
      </c>
      <c r="B2527" t="str">
        <f>"14"</f>
        <v>14</v>
      </c>
      <c r="C2527" t="s">
        <v>3256</v>
      </c>
      <c r="D2527" t="str">
        <f t="shared" ref="D2527:D2590" si="159">"2"</f>
        <v>2</v>
      </c>
      <c r="E2527">
        <v>1135</v>
      </c>
      <c r="F2527">
        <v>1920</v>
      </c>
      <c r="G2527" t="s">
        <v>25</v>
      </c>
      <c r="H2527" t="s">
        <v>11</v>
      </c>
      <c r="I2527">
        <v>1</v>
      </c>
      <c r="J2527" t="s">
        <v>2171</v>
      </c>
      <c r="K2527" t="s">
        <v>11</v>
      </c>
    </row>
    <row r="2528" spans="1:11" x14ac:dyDescent="0.25">
      <c r="A2528" t="str">
        <f t="shared" si="158"/>
        <v>909</v>
      </c>
      <c r="B2528" t="str">
        <f>"15"</f>
        <v>15</v>
      </c>
      <c r="C2528" t="s">
        <v>3257</v>
      </c>
      <c r="D2528" t="str">
        <f t="shared" si="159"/>
        <v>2</v>
      </c>
      <c r="E2528">
        <v>1076</v>
      </c>
      <c r="F2528">
        <v>1925</v>
      </c>
      <c r="G2528" t="s">
        <v>25</v>
      </c>
      <c r="H2528" t="s">
        <v>11</v>
      </c>
      <c r="I2528">
        <v>1</v>
      </c>
      <c r="J2528" t="s">
        <v>2171</v>
      </c>
      <c r="K2528" t="s">
        <v>11</v>
      </c>
    </row>
    <row r="2529" spans="1:11" x14ac:dyDescent="0.25">
      <c r="A2529" t="str">
        <f t="shared" si="158"/>
        <v>909</v>
      </c>
      <c r="B2529" t="str">
        <f>"16"</f>
        <v>16</v>
      </c>
      <c r="C2529" t="s">
        <v>3258</v>
      </c>
      <c r="D2529" t="str">
        <f t="shared" si="159"/>
        <v>2</v>
      </c>
      <c r="E2529">
        <v>1955</v>
      </c>
      <c r="F2529">
        <v>1890</v>
      </c>
      <c r="G2529" t="s">
        <v>1979</v>
      </c>
      <c r="H2529" t="s">
        <v>11</v>
      </c>
      <c r="I2529">
        <v>2</v>
      </c>
      <c r="J2529" t="s">
        <v>2171</v>
      </c>
      <c r="K2529" t="s">
        <v>11</v>
      </c>
    </row>
    <row r="2530" spans="1:11" x14ac:dyDescent="0.25">
      <c r="A2530" t="str">
        <f t="shared" si="158"/>
        <v>909</v>
      </c>
      <c r="B2530" t="str">
        <f>"17"</f>
        <v>17</v>
      </c>
      <c r="C2530" t="s">
        <v>3259</v>
      </c>
      <c r="D2530" t="str">
        <f t="shared" si="159"/>
        <v>2</v>
      </c>
      <c r="E2530">
        <v>1317</v>
      </c>
      <c r="F2530">
        <v>1925</v>
      </c>
      <c r="G2530" t="s">
        <v>25</v>
      </c>
      <c r="H2530" t="s">
        <v>11</v>
      </c>
      <c r="I2530">
        <v>1</v>
      </c>
      <c r="J2530" t="s">
        <v>2171</v>
      </c>
      <c r="K2530" t="s">
        <v>11</v>
      </c>
    </row>
    <row r="2531" spans="1:11" x14ac:dyDescent="0.25">
      <c r="A2531" t="str">
        <f t="shared" si="158"/>
        <v>909</v>
      </c>
      <c r="B2531" t="str">
        <f>"18"</f>
        <v>18</v>
      </c>
      <c r="C2531" t="s">
        <v>3260</v>
      </c>
      <c r="D2531" t="str">
        <f t="shared" si="159"/>
        <v>2</v>
      </c>
      <c r="E2531">
        <v>1112</v>
      </c>
      <c r="F2531">
        <v>1930</v>
      </c>
      <c r="G2531" t="s">
        <v>25</v>
      </c>
      <c r="H2531" t="s">
        <v>11</v>
      </c>
      <c r="I2531">
        <v>1</v>
      </c>
      <c r="J2531" t="s">
        <v>2171</v>
      </c>
      <c r="K2531" t="s">
        <v>11</v>
      </c>
    </row>
    <row r="2532" spans="1:11" x14ac:dyDescent="0.25">
      <c r="A2532" t="str">
        <f t="shared" si="158"/>
        <v>909</v>
      </c>
      <c r="B2532" t="str">
        <f>"19"</f>
        <v>19</v>
      </c>
      <c r="C2532" t="s">
        <v>3261</v>
      </c>
      <c r="D2532" t="str">
        <f t="shared" si="159"/>
        <v>2</v>
      </c>
      <c r="E2532">
        <v>1080</v>
      </c>
      <c r="F2532">
        <v>1930</v>
      </c>
      <c r="G2532" t="s">
        <v>25</v>
      </c>
      <c r="H2532" t="s">
        <v>11</v>
      </c>
      <c r="I2532">
        <v>1</v>
      </c>
      <c r="J2532" t="s">
        <v>2171</v>
      </c>
      <c r="K2532" t="s">
        <v>11</v>
      </c>
    </row>
    <row r="2533" spans="1:11" x14ac:dyDescent="0.25">
      <c r="A2533" t="str">
        <f t="shared" si="158"/>
        <v>909</v>
      </c>
      <c r="B2533" t="str">
        <f>"20"</f>
        <v>20</v>
      </c>
      <c r="C2533" t="s">
        <v>3262</v>
      </c>
      <c r="D2533" t="str">
        <f t="shared" si="159"/>
        <v>2</v>
      </c>
      <c r="E2533">
        <v>1448</v>
      </c>
      <c r="F2533">
        <v>1915</v>
      </c>
      <c r="G2533" t="s">
        <v>316</v>
      </c>
      <c r="H2533" t="s">
        <v>11</v>
      </c>
      <c r="I2533">
        <v>2</v>
      </c>
      <c r="J2533" t="s">
        <v>2171</v>
      </c>
      <c r="K2533" t="s">
        <v>11</v>
      </c>
    </row>
    <row r="2534" spans="1:11" x14ac:dyDescent="0.25">
      <c r="A2534" t="str">
        <f t="shared" si="158"/>
        <v>909</v>
      </c>
      <c r="B2534" t="str">
        <f>"21"</f>
        <v>21</v>
      </c>
      <c r="C2534" t="s">
        <v>3263</v>
      </c>
      <c r="D2534" t="str">
        <f t="shared" si="159"/>
        <v>2</v>
      </c>
      <c r="E2534">
        <v>1318</v>
      </c>
      <c r="F2534">
        <v>1930</v>
      </c>
      <c r="G2534" t="s">
        <v>25</v>
      </c>
      <c r="H2534" t="s">
        <v>11</v>
      </c>
      <c r="I2534">
        <v>1</v>
      </c>
      <c r="J2534" t="s">
        <v>2171</v>
      </c>
      <c r="K2534" t="s">
        <v>11</v>
      </c>
    </row>
    <row r="2535" spans="1:11" x14ac:dyDescent="0.25">
      <c r="A2535" t="str">
        <f t="shared" si="158"/>
        <v>909</v>
      </c>
      <c r="B2535" t="str">
        <f>"22"</f>
        <v>22</v>
      </c>
      <c r="C2535" t="s">
        <v>3264</v>
      </c>
      <c r="D2535" t="str">
        <f t="shared" si="159"/>
        <v>2</v>
      </c>
      <c r="E2535">
        <v>1785</v>
      </c>
      <c r="F2535">
        <v>1986</v>
      </c>
      <c r="G2535" t="s">
        <v>25</v>
      </c>
      <c r="H2535" t="s">
        <v>11</v>
      </c>
      <c r="I2535">
        <v>1</v>
      </c>
      <c r="J2535" t="s">
        <v>2171</v>
      </c>
      <c r="K2535" t="s">
        <v>11</v>
      </c>
    </row>
    <row r="2536" spans="1:11" x14ac:dyDescent="0.25">
      <c r="A2536" t="str">
        <f t="shared" si="158"/>
        <v>909</v>
      </c>
      <c r="B2536" t="str">
        <f>"23"</f>
        <v>23</v>
      </c>
      <c r="C2536" t="s">
        <v>3265</v>
      </c>
      <c r="D2536" t="str">
        <f t="shared" si="159"/>
        <v>2</v>
      </c>
      <c r="E2536">
        <v>1436</v>
      </c>
      <c r="F2536">
        <v>1925</v>
      </c>
      <c r="G2536" t="s">
        <v>312</v>
      </c>
      <c r="H2536" t="s">
        <v>11</v>
      </c>
      <c r="I2536">
        <v>2</v>
      </c>
      <c r="J2536" t="s">
        <v>2171</v>
      </c>
      <c r="K2536" t="s">
        <v>11</v>
      </c>
    </row>
    <row r="2537" spans="1:11" x14ac:dyDescent="0.25">
      <c r="A2537" t="str">
        <f t="shared" si="158"/>
        <v>909</v>
      </c>
      <c r="B2537" t="str">
        <f>"24"</f>
        <v>24</v>
      </c>
      <c r="C2537" t="s">
        <v>3266</v>
      </c>
      <c r="D2537" t="str">
        <f t="shared" si="159"/>
        <v>2</v>
      </c>
      <c r="E2537">
        <v>1572</v>
      </c>
      <c r="F2537">
        <v>1910</v>
      </c>
      <c r="G2537" t="s">
        <v>49</v>
      </c>
      <c r="H2537" t="s">
        <v>11</v>
      </c>
      <c r="I2537">
        <v>1</v>
      </c>
      <c r="J2537" t="s">
        <v>2171</v>
      </c>
      <c r="K2537" t="s">
        <v>11</v>
      </c>
    </row>
    <row r="2538" spans="1:11" x14ac:dyDescent="0.25">
      <c r="A2538" t="str">
        <f t="shared" si="158"/>
        <v>909</v>
      </c>
      <c r="B2538" t="str">
        <f>"25"</f>
        <v>25</v>
      </c>
      <c r="C2538" t="s">
        <v>3267</v>
      </c>
      <c r="D2538" t="str">
        <f t="shared" si="159"/>
        <v>2</v>
      </c>
      <c r="E2538">
        <v>1234</v>
      </c>
      <c r="F2538">
        <v>1910</v>
      </c>
      <c r="G2538" t="s">
        <v>1488</v>
      </c>
      <c r="H2538" t="s">
        <v>11</v>
      </c>
      <c r="I2538">
        <v>1</v>
      </c>
      <c r="J2538" t="s">
        <v>2171</v>
      </c>
      <c r="K2538" t="s">
        <v>11</v>
      </c>
    </row>
    <row r="2539" spans="1:11" x14ac:dyDescent="0.25">
      <c r="A2539" t="str">
        <f t="shared" si="158"/>
        <v>909</v>
      </c>
      <c r="B2539" t="str">
        <f>"26"</f>
        <v>26</v>
      </c>
      <c r="C2539" t="s">
        <v>3268</v>
      </c>
      <c r="D2539" t="str">
        <f t="shared" si="159"/>
        <v>2</v>
      </c>
      <c r="E2539">
        <v>1463</v>
      </c>
      <c r="F2539">
        <v>0</v>
      </c>
      <c r="G2539" t="s">
        <v>49</v>
      </c>
      <c r="H2539" t="s">
        <v>11</v>
      </c>
      <c r="I2539">
        <v>1</v>
      </c>
      <c r="J2539" t="s">
        <v>2171</v>
      </c>
      <c r="K2539" t="s">
        <v>11</v>
      </c>
    </row>
    <row r="2540" spans="1:11" x14ac:dyDescent="0.25">
      <c r="A2540" t="str">
        <f t="shared" si="158"/>
        <v>909</v>
      </c>
      <c r="B2540" t="str">
        <f>"27"</f>
        <v>27</v>
      </c>
      <c r="C2540" t="s">
        <v>3269</v>
      </c>
      <c r="D2540" t="str">
        <f t="shared" si="159"/>
        <v>2</v>
      </c>
      <c r="E2540">
        <v>1825</v>
      </c>
      <c r="F2540">
        <v>1950</v>
      </c>
      <c r="G2540" t="s">
        <v>3270</v>
      </c>
      <c r="H2540" t="s">
        <v>11</v>
      </c>
      <c r="I2540">
        <v>2</v>
      </c>
      <c r="J2540" t="s">
        <v>2171</v>
      </c>
      <c r="K2540" t="s">
        <v>11</v>
      </c>
    </row>
    <row r="2541" spans="1:11" x14ac:dyDescent="0.25">
      <c r="A2541" t="str">
        <f t="shared" ref="A2541:A2566" si="160">"910"</f>
        <v>910</v>
      </c>
      <c r="B2541" t="str">
        <f>"5"</f>
        <v>5</v>
      </c>
      <c r="C2541" t="s">
        <v>3277</v>
      </c>
      <c r="D2541" t="str">
        <f t="shared" si="159"/>
        <v>2</v>
      </c>
      <c r="E2541">
        <v>2164</v>
      </c>
      <c r="F2541">
        <v>1910</v>
      </c>
      <c r="G2541" t="s">
        <v>2203</v>
      </c>
      <c r="H2541" t="s">
        <v>11</v>
      </c>
      <c r="I2541">
        <v>2</v>
      </c>
      <c r="J2541" t="s">
        <v>2171</v>
      </c>
      <c r="K2541" t="s">
        <v>11</v>
      </c>
    </row>
    <row r="2542" spans="1:11" x14ac:dyDescent="0.25">
      <c r="A2542" t="str">
        <f t="shared" si="160"/>
        <v>910</v>
      </c>
      <c r="B2542" t="str">
        <f>"9"</f>
        <v>9</v>
      </c>
      <c r="C2542" t="s">
        <v>3283</v>
      </c>
      <c r="D2542" t="str">
        <f t="shared" si="159"/>
        <v>2</v>
      </c>
      <c r="E2542">
        <v>1642</v>
      </c>
      <c r="F2542">
        <v>1879</v>
      </c>
      <c r="G2542" t="s">
        <v>25</v>
      </c>
      <c r="H2542" t="s">
        <v>11</v>
      </c>
      <c r="I2542">
        <v>1</v>
      </c>
      <c r="J2542" t="s">
        <v>2171</v>
      </c>
      <c r="K2542" t="s">
        <v>11</v>
      </c>
    </row>
    <row r="2543" spans="1:11" x14ac:dyDescent="0.25">
      <c r="A2543" t="str">
        <f t="shared" si="160"/>
        <v>910</v>
      </c>
      <c r="B2543" t="str">
        <f>"10"</f>
        <v>10</v>
      </c>
      <c r="C2543" t="s">
        <v>3284</v>
      </c>
      <c r="D2543" t="str">
        <f t="shared" si="159"/>
        <v>2</v>
      </c>
      <c r="E2543">
        <v>1576</v>
      </c>
      <c r="F2543">
        <v>1892</v>
      </c>
      <c r="G2543" t="s">
        <v>29</v>
      </c>
      <c r="H2543" t="s">
        <v>11</v>
      </c>
      <c r="I2543">
        <v>1</v>
      </c>
      <c r="J2543" t="s">
        <v>2171</v>
      </c>
      <c r="K2543" t="s">
        <v>11</v>
      </c>
    </row>
    <row r="2544" spans="1:11" x14ac:dyDescent="0.25">
      <c r="A2544" t="str">
        <f t="shared" si="160"/>
        <v>910</v>
      </c>
      <c r="B2544" t="str">
        <f>"11"</f>
        <v>11</v>
      </c>
      <c r="C2544" t="s">
        <v>3285</v>
      </c>
      <c r="D2544" t="str">
        <f t="shared" si="159"/>
        <v>2</v>
      </c>
      <c r="E2544">
        <v>1918</v>
      </c>
      <c r="F2544">
        <v>1904</v>
      </c>
      <c r="G2544" t="s">
        <v>49</v>
      </c>
      <c r="H2544" t="s">
        <v>11</v>
      </c>
      <c r="I2544">
        <v>1</v>
      </c>
      <c r="J2544" t="s">
        <v>1865</v>
      </c>
      <c r="K2544" t="s">
        <v>11</v>
      </c>
    </row>
    <row r="2545" spans="1:11" x14ac:dyDescent="0.25">
      <c r="A2545" t="str">
        <f t="shared" si="160"/>
        <v>910</v>
      </c>
      <c r="B2545" t="str">
        <f>"12"</f>
        <v>12</v>
      </c>
      <c r="C2545" t="s">
        <v>3286</v>
      </c>
      <c r="D2545" t="str">
        <f t="shared" si="159"/>
        <v>2</v>
      </c>
      <c r="E2545">
        <v>1323</v>
      </c>
      <c r="F2545">
        <v>1915</v>
      </c>
      <c r="G2545" t="s">
        <v>31</v>
      </c>
      <c r="H2545" t="s">
        <v>11</v>
      </c>
      <c r="I2545">
        <v>1</v>
      </c>
      <c r="J2545" t="s">
        <v>1865</v>
      </c>
      <c r="K2545" t="s">
        <v>11</v>
      </c>
    </row>
    <row r="2546" spans="1:11" x14ac:dyDescent="0.25">
      <c r="A2546" t="str">
        <f t="shared" si="160"/>
        <v>910</v>
      </c>
      <c r="B2546" t="str">
        <f>"13"</f>
        <v>13</v>
      </c>
      <c r="C2546" t="s">
        <v>3287</v>
      </c>
      <c r="D2546" t="str">
        <f t="shared" si="159"/>
        <v>2</v>
      </c>
      <c r="E2546">
        <v>2403</v>
      </c>
      <c r="F2546">
        <v>1894</v>
      </c>
      <c r="G2546" t="s">
        <v>316</v>
      </c>
      <c r="H2546" t="s">
        <v>11</v>
      </c>
      <c r="I2546">
        <v>2</v>
      </c>
      <c r="J2546" t="s">
        <v>1865</v>
      </c>
      <c r="K2546" t="s">
        <v>11</v>
      </c>
    </row>
    <row r="2547" spans="1:11" x14ac:dyDescent="0.25">
      <c r="A2547" t="str">
        <f t="shared" si="160"/>
        <v>910</v>
      </c>
      <c r="B2547" t="str">
        <f>"14"</f>
        <v>14</v>
      </c>
      <c r="C2547" t="s">
        <v>3288</v>
      </c>
      <c r="D2547" t="str">
        <f t="shared" si="159"/>
        <v>2</v>
      </c>
      <c r="E2547">
        <v>2386</v>
      </c>
      <c r="F2547">
        <v>1900</v>
      </c>
      <c r="G2547" t="s">
        <v>316</v>
      </c>
      <c r="H2547" t="s">
        <v>11</v>
      </c>
      <c r="I2547">
        <v>2</v>
      </c>
      <c r="J2547" t="s">
        <v>1865</v>
      </c>
      <c r="K2547" t="s">
        <v>11</v>
      </c>
    </row>
    <row r="2548" spans="1:11" x14ac:dyDescent="0.25">
      <c r="A2548" t="str">
        <f t="shared" si="160"/>
        <v>910</v>
      </c>
      <c r="B2548" t="str">
        <f>"16"</f>
        <v>16</v>
      </c>
      <c r="C2548" t="s">
        <v>3291</v>
      </c>
      <c r="D2548" t="str">
        <f t="shared" si="159"/>
        <v>2</v>
      </c>
      <c r="E2548">
        <v>2544</v>
      </c>
      <c r="F2548">
        <v>1897</v>
      </c>
      <c r="G2548" t="s">
        <v>2911</v>
      </c>
      <c r="H2548" t="s">
        <v>11</v>
      </c>
      <c r="I2548">
        <v>1</v>
      </c>
      <c r="J2548" t="s">
        <v>19</v>
      </c>
      <c r="K2548" t="s">
        <v>11</v>
      </c>
    </row>
    <row r="2549" spans="1:11" x14ac:dyDescent="0.25">
      <c r="A2549" t="str">
        <f t="shared" si="160"/>
        <v>910</v>
      </c>
      <c r="B2549" t="str">
        <f>"17"</f>
        <v>17</v>
      </c>
      <c r="C2549" t="s">
        <v>3292</v>
      </c>
      <c r="D2549" t="str">
        <f t="shared" si="159"/>
        <v>2</v>
      </c>
      <c r="E2549">
        <v>3195</v>
      </c>
      <c r="F2549">
        <v>2008</v>
      </c>
      <c r="G2549" t="s">
        <v>3293</v>
      </c>
      <c r="H2549" t="s">
        <v>11</v>
      </c>
      <c r="I2549">
        <v>1</v>
      </c>
      <c r="J2549" t="s">
        <v>19</v>
      </c>
      <c r="K2549" t="s">
        <v>11</v>
      </c>
    </row>
    <row r="2550" spans="1:11" x14ac:dyDescent="0.25">
      <c r="A2550" t="str">
        <f t="shared" si="160"/>
        <v>910</v>
      </c>
      <c r="B2550" t="str">
        <f>"18"</f>
        <v>18</v>
      </c>
      <c r="C2550" t="s">
        <v>3294</v>
      </c>
      <c r="D2550" t="str">
        <f t="shared" si="159"/>
        <v>2</v>
      </c>
      <c r="E2550">
        <v>1197</v>
      </c>
      <c r="F2550">
        <v>1905</v>
      </c>
      <c r="G2550" t="s">
        <v>49</v>
      </c>
      <c r="H2550" t="s">
        <v>11</v>
      </c>
      <c r="I2550">
        <v>1</v>
      </c>
      <c r="J2550" t="s">
        <v>19</v>
      </c>
      <c r="K2550" t="s">
        <v>11</v>
      </c>
    </row>
    <row r="2551" spans="1:11" x14ac:dyDescent="0.25">
      <c r="A2551" t="str">
        <f t="shared" si="160"/>
        <v>910</v>
      </c>
      <c r="B2551" t="str">
        <f>"19"</f>
        <v>19</v>
      </c>
      <c r="C2551" t="s">
        <v>3295</v>
      </c>
      <c r="D2551" t="str">
        <f t="shared" si="159"/>
        <v>2</v>
      </c>
      <c r="E2551">
        <v>1368</v>
      </c>
      <c r="F2551">
        <v>1900</v>
      </c>
      <c r="G2551" t="s">
        <v>25</v>
      </c>
      <c r="H2551" t="s">
        <v>11</v>
      </c>
      <c r="I2551">
        <v>1</v>
      </c>
      <c r="J2551" t="s">
        <v>19</v>
      </c>
      <c r="K2551" t="s">
        <v>11</v>
      </c>
    </row>
    <row r="2552" spans="1:11" x14ac:dyDescent="0.25">
      <c r="A2552" t="str">
        <f t="shared" si="160"/>
        <v>910</v>
      </c>
      <c r="B2552" t="str">
        <f>"20"</f>
        <v>20</v>
      </c>
      <c r="C2552" t="s">
        <v>3296</v>
      </c>
      <c r="D2552" t="str">
        <f t="shared" si="159"/>
        <v>2</v>
      </c>
      <c r="E2552">
        <v>1512</v>
      </c>
      <c r="F2552">
        <v>1900</v>
      </c>
      <c r="G2552" t="s">
        <v>25</v>
      </c>
      <c r="H2552" t="s">
        <v>11</v>
      </c>
      <c r="I2552">
        <v>1</v>
      </c>
      <c r="J2552" t="s">
        <v>19</v>
      </c>
      <c r="K2552" t="s">
        <v>11</v>
      </c>
    </row>
    <row r="2553" spans="1:11" x14ac:dyDescent="0.25">
      <c r="A2553" t="str">
        <f t="shared" si="160"/>
        <v>910</v>
      </c>
      <c r="B2553" t="str">
        <f>"21"</f>
        <v>21</v>
      </c>
      <c r="C2553" t="s">
        <v>3297</v>
      </c>
      <c r="D2553" t="str">
        <f t="shared" si="159"/>
        <v>2</v>
      </c>
      <c r="E2553">
        <v>1120</v>
      </c>
      <c r="F2553">
        <v>1910</v>
      </c>
      <c r="G2553" t="s">
        <v>29</v>
      </c>
      <c r="H2553" t="s">
        <v>11</v>
      </c>
      <c r="I2553">
        <v>1</v>
      </c>
      <c r="J2553" t="s">
        <v>19</v>
      </c>
      <c r="K2553" t="s">
        <v>11</v>
      </c>
    </row>
    <row r="2554" spans="1:11" x14ac:dyDescent="0.25">
      <c r="A2554" t="str">
        <f t="shared" si="160"/>
        <v>910</v>
      </c>
      <c r="B2554" t="str">
        <f>"22"</f>
        <v>22</v>
      </c>
      <c r="C2554" t="s">
        <v>3298</v>
      </c>
      <c r="D2554" t="str">
        <f t="shared" si="159"/>
        <v>2</v>
      </c>
      <c r="E2554">
        <v>1332</v>
      </c>
      <c r="F2554">
        <v>1915</v>
      </c>
      <c r="G2554" t="s">
        <v>29</v>
      </c>
      <c r="H2554" t="s">
        <v>11</v>
      </c>
      <c r="I2554">
        <v>1</v>
      </c>
      <c r="J2554" t="s">
        <v>19</v>
      </c>
      <c r="K2554" t="s">
        <v>11</v>
      </c>
    </row>
    <row r="2555" spans="1:11" x14ac:dyDescent="0.25">
      <c r="A2555" t="str">
        <f t="shared" si="160"/>
        <v>910</v>
      </c>
      <c r="B2555" t="str">
        <f>"23"</f>
        <v>23</v>
      </c>
      <c r="C2555" t="s">
        <v>3299</v>
      </c>
      <c r="D2555" t="str">
        <f t="shared" si="159"/>
        <v>2</v>
      </c>
      <c r="E2555">
        <v>1498</v>
      </c>
      <c r="F2555">
        <v>1900</v>
      </c>
      <c r="G2555" t="s">
        <v>25</v>
      </c>
      <c r="H2555" t="s">
        <v>11</v>
      </c>
      <c r="I2555">
        <v>1</v>
      </c>
      <c r="J2555" t="s">
        <v>19</v>
      </c>
      <c r="K2555" t="s">
        <v>11</v>
      </c>
    </row>
    <row r="2556" spans="1:11" x14ac:dyDescent="0.25">
      <c r="A2556" t="str">
        <f t="shared" si="160"/>
        <v>910</v>
      </c>
      <c r="B2556" t="str">
        <f>"24"</f>
        <v>24</v>
      </c>
      <c r="C2556" t="s">
        <v>3300</v>
      </c>
      <c r="D2556" t="str">
        <f t="shared" si="159"/>
        <v>2</v>
      </c>
      <c r="E2556">
        <v>1823</v>
      </c>
      <c r="F2556">
        <v>1925</v>
      </c>
      <c r="G2556" t="s">
        <v>49</v>
      </c>
      <c r="H2556" t="s">
        <v>11</v>
      </c>
      <c r="I2556">
        <v>2</v>
      </c>
      <c r="J2556" t="s">
        <v>19</v>
      </c>
      <c r="K2556" t="s">
        <v>11</v>
      </c>
    </row>
    <row r="2557" spans="1:11" x14ac:dyDescent="0.25">
      <c r="A2557" t="str">
        <f t="shared" si="160"/>
        <v>910</v>
      </c>
      <c r="B2557" t="str">
        <f>"25"</f>
        <v>25</v>
      </c>
      <c r="C2557" t="s">
        <v>3301</v>
      </c>
      <c r="D2557" t="str">
        <f t="shared" si="159"/>
        <v>2</v>
      </c>
      <c r="E2557">
        <v>2108</v>
      </c>
      <c r="F2557">
        <v>1920</v>
      </c>
      <c r="G2557" t="s">
        <v>321</v>
      </c>
      <c r="H2557" t="s">
        <v>11</v>
      </c>
      <c r="I2557">
        <v>2</v>
      </c>
      <c r="J2557" t="s">
        <v>19</v>
      </c>
      <c r="K2557" t="s">
        <v>11</v>
      </c>
    </row>
    <row r="2558" spans="1:11" x14ac:dyDescent="0.25">
      <c r="A2558" t="str">
        <f t="shared" si="160"/>
        <v>910</v>
      </c>
      <c r="B2558" t="str">
        <f>"26"</f>
        <v>26</v>
      </c>
      <c r="C2558" t="s">
        <v>3302</v>
      </c>
      <c r="D2558" t="str">
        <f t="shared" si="159"/>
        <v>2</v>
      </c>
      <c r="E2558">
        <v>1339</v>
      </c>
      <c r="F2558">
        <v>1910</v>
      </c>
      <c r="G2558" t="s">
        <v>49</v>
      </c>
      <c r="H2558" t="s">
        <v>11</v>
      </c>
      <c r="I2558">
        <v>1</v>
      </c>
      <c r="J2558" t="s">
        <v>19</v>
      </c>
      <c r="K2558" t="s">
        <v>11</v>
      </c>
    </row>
    <row r="2559" spans="1:11" x14ac:dyDescent="0.25">
      <c r="A2559" t="str">
        <f t="shared" si="160"/>
        <v>910</v>
      </c>
      <c r="B2559" t="str">
        <f>"27"</f>
        <v>27</v>
      </c>
      <c r="C2559" t="s">
        <v>3303</v>
      </c>
      <c r="D2559" t="str">
        <f t="shared" si="159"/>
        <v>2</v>
      </c>
      <c r="E2559">
        <v>1339</v>
      </c>
      <c r="F2559">
        <v>1910</v>
      </c>
      <c r="G2559" t="s">
        <v>25</v>
      </c>
      <c r="H2559" t="s">
        <v>11</v>
      </c>
      <c r="I2559">
        <v>1</v>
      </c>
      <c r="J2559" t="s">
        <v>19</v>
      </c>
      <c r="K2559" t="s">
        <v>11</v>
      </c>
    </row>
    <row r="2560" spans="1:11" x14ac:dyDescent="0.25">
      <c r="A2560" t="str">
        <f t="shared" si="160"/>
        <v>910</v>
      </c>
      <c r="B2560" t="str">
        <f>"28"</f>
        <v>28</v>
      </c>
      <c r="C2560" t="s">
        <v>3304</v>
      </c>
      <c r="D2560" t="str">
        <f t="shared" si="159"/>
        <v>2</v>
      </c>
      <c r="E2560">
        <v>3369</v>
      </c>
      <c r="F2560">
        <v>1900</v>
      </c>
      <c r="G2560" t="s">
        <v>207</v>
      </c>
      <c r="H2560" t="s">
        <v>11</v>
      </c>
      <c r="I2560">
        <v>3</v>
      </c>
      <c r="J2560" t="s">
        <v>19</v>
      </c>
      <c r="K2560" t="s">
        <v>11</v>
      </c>
    </row>
    <row r="2561" spans="1:11" x14ac:dyDescent="0.25">
      <c r="A2561" t="str">
        <f t="shared" si="160"/>
        <v>910</v>
      </c>
      <c r="B2561" t="str">
        <f>"29"</f>
        <v>29</v>
      </c>
      <c r="C2561" t="s">
        <v>3305</v>
      </c>
      <c r="D2561" t="str">
        <f t="shared" si="159"/>
        <v>2</v>
      </c>
      <c r="E2561">
        <v>2520</v>
      </c>
      <c r="F2561">
        <v>1958</v>
      </c>
      <c r="G2561" t="s">
        <v>312</v>
      </c>
      <c r="H2561" t="s">
        <v>11</v>
      </c>
      <c r="I2561">
        <v>2</v>
      </c>
      <c r="J2561" t="s">
        <v>19</v>
      </c>
      <c r="K2561" t="s">
        <v>11</v>
      </c>
    </row>
    <row r="2562" spans="1:11" x14ac:dyDescent="0.25">
      <c r="A2562" t="str">
        <f t="shared" si="160"/>
        <v>910</v>
      </c>
      <c r="B2562" t="str">
        <f>"30"</f>
        <v>30</v>
      </c>
      <c r="C2562" t="s">
        <v>3306</v>
      </c>
      <c r="D2562" t="str">
        <f t="shared" si="159"/>
        <v>2</v>
      </c>
      <c r="E2562">
        <v>1824</v>
      </c>
      <c r="F2562">
        <v>1940</v>
      </c>
      <c r="G2562" t="s">
        <v>25</v>
      </c>
      <c r="H2562" t="s">
        <v>11</v>
      </c>
      <c r="I2562">
        <v>1</v>
      </c>
      <c r="J2562" t="s">
        <v>19</v>
      </c>
      <c r="K2562" t="s">
        <v>11</v>
      </c>
    </row>
    <row r="2563" spans="1:11" x14ac:dyDescent="0.25">
      <c r="A2563" t="str">
        <f t="shared" si="160"/>
        <v>910</v>
      </c>
      <c r="B2563" t="str">
        <f>"31"</f>
        <v>31</v>
      </c>
      <c r="C2563" t="s">
        <v>3307</v>
      </c>
      <c r="D2563" t="str">
        <f t="shared" si="159"/>
        <v>2</v>
      </c>
      <c r="E2563">
        <v>1611</v>
      </c>
      <c r="F2563">
        <v>1930</v>
      </c>
      <c r="G2563" t="s">
        <v>49</v>
      </c>
      <c r="H2563" t="s">
        <v>11</v>
      </c>
      <c r="I2563">
        <v>1</v>
      </c>
      <c r="J2563" t="s">
        <v>19</v>
      </c>
      <c r="K2563" t="s">
        <v>11</v>
      </c>
    </row>
    <row r="2564" spans="1:11" x14ac:dyDescent="0.25">
      <c r="A2564" t="str">
        <f t="shared" si="160"/>
        <v>910</v>
      </c>
      <c r="B2564" t="str">
        <f>"32"</f>
        <v>32</v>
      </c>
      <c r="C2564" t="s">
        <v>3308</v>
      </c>
      <c r="D2564" t="str">
        <f t="shared" si="159"/>
        <v>2</v>
      </c>
      <c r="E2564">
        <v>1638</v>
      </c>
      <c r="F2564">
        <v>1904</v>
      </c>
      <c r="G2564" t="s">
        <v>29</v>
      </c>
      <c r="H2564" t="s">
        <v>11</v>
      </c>
      <c r="I2564">
        <v>1</v>
      </c>
      <c r="J2564" t="s">
        <v>19</v>
      </c>
      <c r="K2564" t="s">
        <v>11</v>
      </c>
    </row>
    <row r="2565" spans="1:11" x14ac:dyDescent="0.25">
      <c r="A2565" t="str">
        <f t="shared" si="160"/>
        <v>910</v>
      </c>
      <c r="B2565" t="str">
        <f>"34"</f>
        <v>34</v>
      </c>
      <c r="C2565" t="s">
        <v>3311</v>
      </c>
      <c r="D2565" t="str">
        <f t="shared" si="159"/>
        <v>2</v>
      </c>
      <c r="E2565">
        <v>2477</v>
      </c>
      <c r="F2565">
        <v>1870</v>
      </c>
      <c r="G2565" t="s">
        <v>321</v>
      </c>
      <c r="H2565" t="s">
        <v>11</v>
      </c>
      <c r="I2565">
        <v>2</v>
      </c>
      <c r="J2565" t="s">
        <v>1865</v>
      </c>
      <c r="K2565" t="s">
        <v>11</v>
      </c>
    </row>
    <row r="2566" spans="1:11" x14ac:dyDescent="0.25">
      <c r="A2566" t="str">
        <f t="shared" si="160"/>
        <v>910</v>
      </c>
      <c r="B2566" t="str">
        <f>"35"</f>
        <v>35</v>
      </c>
      <c r="C2566" t="s">
        <v>3312</v>
      </c>
      <c r="D2566" t="str">
        <f t="shared" si="159"/>
        <v>2</v>
      </c>
      <c r="E2566">
        <v>2375</v>
      </c>
      <c r="F2566">
        <v>1920</v>
      </c>
      <c r="G2566" t="s">
        <v>29</v>
      </c>
      <c r="H2566" t="s">
        <v>11</v>
      </c>
      <c r="I2566">
        <v>1</v>
      </c>
      <c r="J2566" t="s">
        <v>1865</v>
      </c>
      <c r="K2566" t="s">
        <v>11</v>
      </c>
    </row>
    <row r="2567" spans="1:11" x14ac:dyDescent="0.25">
      <c r="A2567" t="str">
        <f t="shared" ref="A2567:A2591" si="161">"911"</f>
        <v>911</v>
      </c>
      <c r="B2567" t="str">
        <f>"4"</f>
        <v>4</v>
      </c>
      <c r="C2567" t="s">
        <v>3317</v>
      </c>
      <c r="D2567" t="str">
        <f t="shared" si="159"/>
        <v>2</v>
      </c>
      <c r="E2567">
        <v>1908</v>
      </c>
      <c r="F2567">
        <v>2005</v>
      </c>
      <c r="G2567" t="s">
        <v>2511</v>
      </c>
      <c r="H2567">
        <v>5</v>
      </c>
      <c r="I2567">
        <v>1</v>
      </c>
      <c r="J2567" t="s">
        <v>19</v>
      </c>
      <c r="K2567" t="s">
        <v>11</v>
      </c>
    </row>
    <row r="2568" spans="1:11" x14ac:dyDescent="0.25">
      <c r="A2568" t="str">
        <f t="shared" si="161"/>
        <v>911</v>
      </c>
      <c r="B2568" t="str">
        <f>"5"</f>
        <v>5</v>
      </c>
      <c r="C2568" t="s">
        <v>3318</v>
      </c>
      <c r="D2568" t="str">
        <f t="shared" si="159"/>
        <v>2</v>
      </c>
      <c r="E2568">
        <v>1925</v>
      </c>
      <c r="F2568">
        <v>1960</v>
      </c>
      <c r="G2568" t="s">
        <v>1488</v>
      </c>
      <c r="H2568" t="s">
        <v>11</v>
      </c>
      <c r="I2568">
        <v>1</v>
      </c>
      <c r="J2568" t="s">
        <v>19</v>
      </c>
      <c r="K2568" t="s">
        <v>11</v>
      </c>
    </row>
    <row r="2569" spans="1:11" x14ac:dyDescent="0.25">
      <c r="A2569" t="str">
        <f t="shared" si="161"/>
        <v>911</v>
      </c>
      <c r="B2569" t="str">
        <f>"6"</f>
        <v>6</v>
      </c>
      <c r="C2569" t="s">
        <v>3319</v>
      </c>
      <c r="D2569" t="str">
        <f t="shared" si="159"/>
        <v>2</v>
      </c>
      <c r="E2569">
        <v>2054</v>
      </c>
      <c r="F2569">
        <v>1925</v>
      </c>
      <c r="G2569" t="s">
        <v>207</v>
      </c>
      <c r="H2569" t="s">
        <v>11</v>
      </c>
      <c r="I2569">
        <v>2</v>
      </c>
      <c r="J2569" t="s">
        <v>19</v>
      </c>
      <c r="K2569" t="s">
        <v>11</v>
      </c>
    </row>
    <row r="2570" spans="1:11" x14ac:dyDescent="0.25">
      <c r="A2570" t="str">
        <f t="shared" si="161"/>
        <v>911</v>
      </c>
      <c r="B2570" t="str">
        <f>"7"</f>
        <v>7</v>
      </c>
      <c r="C2570" t="s">
        <v>3320</v>
      </c>
      <c r="D2570" t="str">
        <f t="shared" si="159"/>
        <v>2</v>
      </c>
      <c r="E2570">
        <v>1452</v>
      </c>
      <c r="F2570">
        <v>1905</v>
      </c>
      <c r="G2570" t="s">
        <v>3321</v>
      </c>
      <c r="H2570" t="s">
        <v>11</v>
      </c>
      <c r="I2570">
        <v>1</v>
      </c>
      <c r="J2570" t="s">
        <v>19</v>
      </c>
      <c r="K2570" t="s">
        <v>11</v>
      </c>
    </row>
    <row r="2571" spans="1:11" x14ac:dyDescent="0.25">
      <c r="A2571" t="str">
        <f t="shared" si="161"/>
        <v>911</v>
      </c>
      <c r="B2571" t="str">
        <f>"8"</f>
        <v>8</v>
      </c>
      <c r="C2571" t="s">
        <v>3322</v>
      </c>
      <c r="D2571" t="str">
        <f t="shared" si="159"/>
        <v>2</v>
      </c>
      <c r="E2571">
        <v>1484</v>
      </c>
      <c r="F2571">
        <v>1905</v>
      </c>
      <c r="G2571" t="s">
        <v>49</v>
      </c>
      <c r="H2571" t="s">
        <v>11</v>
      </c>
      <c r="I2571">
        <v>1</v>
      </c>
      <c r="J2571" t="s">
        <v>19</v>
      </c>
      <c r="K2571" t="s">
        <v>11</v>
      </c>
    </row>
    <row r="2572" spans="1:11" x14ac:dyDescent="0.25">
      <c r="A2572" t="str">
        <f t="shared" si="161"/>
        <v>911</v>
      </c>
      <c r="B2572" t="str">
        <f>"9"</f>
        <v>9</v>
      </c>
      <c r="C2572" t="s">
        <v>3323</v>
      </c>
      <c r="D2572" t="str">
        <f t="shared" si="159"/>
        <v>2</v>
      </c>
      <c r="E2572">
        <v>1270</v>
      </c>
      <c r="F2572">
        <v>1905</v>
      </c>
      <c r="G2572" t="s">
        <v>25</v>
      </c>
      <c r="H2572" t="s">
        <v>11</v>
      </c>
      <c r="I2572">
        <v>1</v>
      </c>
      <c r="J2572" t="s">
        <v>19</v>
      </c>
      <c r="K2572" t="s">
        <v>11</v>
      </c>
    </row>
    <row r="2573" spans="1:11" x14ac:dyDescent="0.25">
      <c r="A2573" t="str">
        <f t="shared" si="161"/>
        <v>911</v>
      </c>
      <c r="B2573" t="str">
        <f>"10"</f>
        <v>10</v>
      </c>
      <c r="C2573" t="s">
        <v>3324</v>
      </c>
      <c r="D2573" t="str">
        <f t="shared" si="159"/>
        <v>2</v>
      </c>
      <c r="E2573">
        <v>1584</v>
      </c>
      <c r="F2573">
        <v>1905</v>
      </c>
      <c r="G2573" t="s">
        <v>25</v>
      </c>
      <c r="H2573" t="s">
        <v>11</v>
      </c>
      <c r="I2573">
        <v>1</v>
      </c>
      <c r="J2573" t="s">
        <v>19</v>
      </c>
      <c r="K2573" t="s">
        <v>11</v>
      </c>
    </row>
    <row r="2574" spans="1:11" x14ac:dyDescent="0.25">
      <c r="A2574" t="str">
        <f t="shared" si="161"/>
        <v>911</v>
      </c>
      <c r="B2574" t="str">
        <f>"11"</f>
        <v>11</v>
      </c>
      <c r="C2574" t="s">
        <v>3325</v>
      </c>
      <c r="D2574" t="str">
        <f t="shared" si="159"/>
        <v>2</v>
      </c>
      <c r="E2574">
        <v>1968</v>
      </c>
      <c r="F2574">
        <v>1915</v>
      </c>
      <c r="G2574" t="s">
        <v>49</v>
      </c>
      <c r="H2574" t="s">
        <v>11</v>
      </c>
      <c r="I2574">
        <v>1</v>
      </c>
      <c r="J2574" t="s">
        <v>19</v>
      </c>
      <c r="K2574" t="s">
        <v>11</v>
      </c>
    </row>
    <row r="2575" spans="1:11" x14ac:dyDescent="0.25">
      <c r="A2575" t="str">
        <f t="shared" si="161"/>
        <v>911</v>
      </c>
      <c r="B2575" t="str">
        <f>"12"</f>
        <v>12</v>
      </c>
      <c r="C2575" t="s">
        <v>3326</v>
      </c>
      <c r="D2575" t="str">
        <f t="shared" si="159"/>
        <v>2</v>
      </c>
      <c r="E2575">
        <v>1802</v>
      </c>
      <c r="F2575">
        <v>1915</v>
      </c>
      <c r="G2575" t="s">
        <v>25</v>
      </c>
      <c r="H2575" t="s">
        <v>11</v>
      </c>
      <c r="I2575">
        <v>1</v>
      </c>
      <c r="J2575" t="s">
        <v>19</v>
      </c>
      <c r="K2575" t="s">
        <v>11</v>
      </c>
    </row>
    <row r="2576" spans="1:11" x14ac:dyDescent="0.25">
      <c r="A2576" t="str">
        <f t="shared" si="161"/>
        <v>911</v>
      </c>
      <c r="B2576" t="str">
        <f>"13"</f>
        <v>13</v>
      </c>
      <c r="C2576" t="s">
        <v>3327</v>
      </c>
      <c r="D2576" t="str">
        <f t="shared" si="159"/>
        <v>2</v>
      </c>
      <c r="E2576">
        <v>1632</v>
      </c>
      <c r="F2576">
        <v>1915</v>
      </c>
      <c r="G2576" t="s">
        <v>3328</v>
      </c>
      <c r="H2576" t="s">
        <v>11</v>
      </c>
      <c r="I2576">
        <v>1</v>
      </c>
      <c r="J2576" t="s">
        <v>19</v>
      </c>
      <c r="K2576" t="s">
        <v>11</v>
      </c>
    </row>
    <row r="2577" spans="1:11" x14ac:dyDescent="0.25">
      <c r="A2577" t="str">
        <f t="shared" si="161"/>
        <v>911</v>
      </c>
      <c r="B2577" t="str">
        <f>"14"</f>
        <v>14</v>
      </c>
      <c r="C2577" t="s">
        <v>3329</v>
      </c>
      <c r="D2577" t="str">
        <f t="shared" si="159"/>
        <v>2</v>
      </c>
      <c r="E2577">
        <v>2314</v>
      </c>
      <c r="F2577">
        <v>1915</v>
      </c>
      <c r="G2577" t="s">
        <v>207</v>
      </c>
      <c r="H2577" t="s">
        <v>11</v>
      </c>
      <c r="I2577">
        <v>2</v>
      </c>
      <c r="J2577" t="s">
        <v>19</v>
      </c>
      <c r="K2577" t="s">
        <v>11</v>
      </c>
    </row>
    <row r="2578" spans="1:11" x14ac:dyDescent="0.25">
      <c r="A2578" t="str">
        <f t="shared" si="161"/>
        <v>911</v>
      </c>
      <c r="B2578" t="str">
        <f>"15"</f>
        <v>15</v>
      </c>
      <c r="C2578" t="s">
        <v>3330</v>
      </c>
      <c r="D2578" t="str">
        <f t="shared" si="159"/>
        <v>2</v>
      </c>
      <c r="E2578">
        <v>1254</v>
      </c>
      <c r="F2578">
        <v>1915</v>
      </c>
      <c r="G2578" t="s">
        <v>29</v>
      </c>
      <c r="H2578" t="s">
        <v>11</v>
      </c>
      <c r="I2578">
        <v>1</v>
      </c>
      <c r="J2578" t="s">
        <v>19</v>
      </c>
      <c r="K2578" t="s">
        <v>11</v>
      </c>
    </row>
    <row r="2579" spans="1:11" x14ac:dyDescent="0.25">
      <c r="A2579" t="str">
        <f t="shared" si="161"/>
        <v>911</v>
      </c>
      <c r="B2579" t="str">
        <f>"16"</f>
        <v>16</v>
      </c>
      <c r="C2579" t="s">
        <v>3331</v>
      </c>
      <c r="D2579" t="str">
        <f t="shared" si="159"/>
        <v>2</v>
      </c>
      <c r="E2579">
        <v>1380</v>
      </c>
      <c r="F2579">
        <v>1915</v>
      </c>
      <c r="G2579" t="s">
        <v>25</v>
      </c>
      <c r="H2579" t="s">
        <v>11</v>
      </c>
      <c r="I2579">
        <v>1</v>
      </c>
      <c r="J2579" t="s">
        <v>19</v>
      </c>
      <c r="K2579" t="s">
        <v>11</v>
      </c>
    </row>
    <row r="2580" spans="1:11" x14ac:dyDescent="0.25">
      <c r="A2580" t="str">
        <f t="shared" si="161"/>
        <v>911</v>
      </c>
      <c r="B2580" t="str">
        <f>"17"</f>
        <v>17</v>
      </c>
      <c r="C2580" t="s">
        <v>3332</v>
      </c>
      <c r="D2580" t="str">
        <f t="shared" si="159"/>
        <v>2</v>
      </c>
      <c r="E2580">
        <v>1332</v>
      </c>
      <c r="F2580">
        <v>1915</v>
      </c>
      <c r="G2580" t="s">
        <v>29</v>
      </c>
      <c r="H2580" t="s">
        <v>11</v>
      </c>
      <c r="I2580">
        <v>1</v>
      </c>
      <c r="J2580" t="s">
        <v>19</v>
      </c>
      <c r="K2580" t="s">
        <v>11</v>
      </c>
    </row>
    <row r="2581" spans="1:11" x14ac:dyDescent="0.25">
      <c r="A2581" t="str">
        <f t="shared" si="161"/>
        <v>911</v>
      </c>
      <c r="B2581" t="str">
        <f>"18"</f>
        <v>18</v>
      </c>
      <c r="C2581" t="s">
        <v>3333</v>
      </c>
      <c r="D2581" t="str">
        <f t="shared" si="159"/>
        <v>2</v>
      </c>
      <c r="E2581">
        <v>2538</v>
      </c>
      <c r="F2581">
        <v>1925</v>
      </c>
      <c r="G2581" t="s">
        <v>3334</v>
      </c>
      <c r="H2581" t="s">
        <v>11</v>
      </c>
      <c r="I2581">
        <v>2</v>
      </c>
      <c r="J2581" t="s">
        <v>19</v>
      </c>
      <c r="K2581" t="s">
        <v>11</v>
      </c>
    </row>
    <row r="2582" spans="1:11" x14ac:dyDescent="0.25">
      <c r="A2582" t="str">
        <f t="shared" si="161"/>
        <v>911</v>
      </c>
      <c r="B2582" t="str">
        <f>"19"</f>
        <v>19</v>
      </c>
      <c r="C2582" t="s">
        <v>3335</v>
      </c>
      <c r="D2582" t="str">
        <f t="shared" si="159"/>
        <v>2</v>
      </c>
      <c r="E2582">
        <v>1235</v>
      </c>
      <c r="F2582">
        <v>1913</v>
      </c>
      <c r="G2582" t="s">
        <v>29</v>
      </c>
      <c r="H2582" t="s">
        <v>11</v>
      </c>
      <c r="I2582">
        <v>1</v>
      </c>
      <c r="J2582" t="s">
        <v>19</v>
      </c>
      <c r="K2582" t="s">
        <v>11</v>
      </c>
    </row>
    <row r="2583" spans="1:11" x14ac:dyDescent="0.25">
      <c r="A2583" t="str">
        <f t="shared" si="161"/>
        <v>911</v>
      </c>
      <c r="B2583" t="str">
        <f>"20"</f>
        <v>20</v>
      </c>
      <c r="C2583" t="s">
        <v>3336</v>
      </c>
      <c r="D2583" t="str">
        <f t="shared" si="159"/>
        <v>2</v>
      </c>
      <c r="E2583">
        <v>1056</v>
      </c>
      <c r="F2583">
        <v>1912</v>
      </c>
      <c r="G2583" t="s">
        <v>49</v>
      </c>
      <c r="H2583" t="s">
        <v>11</v>
      </c>
      <c r="I2583">
        <v>1</v>
      </c>
      <c r="J2583" t="s">
        <v>19</v>
      </c>
      <c r="K2583" t="s">
        <v>11</v>
      </c>
    </row>
    <row r="2584" spans="1:11" x14ac:dyDescent="0.25">
      <c r="A2584" t="str">
        <f t="shared" si="161"/>
        <v>911</v>
      </c>
      <c r="B2584" t="str">
        <f>"21"</f>
        <v>21</v>
      </c>
      <c r="C2584" t="s">
        <v>3337</v>
      </c>
      <c r="D2584" t="str">
        <f t="shared" si="159"/>
        <v>2</v>
      </c>
      <c r="E2584">
        <v>1312</v>
      </c>
      <c r="F2584">
        <v>1905</v>
      </c>
      <c r="G2584" t="s">
        <v>29</v>
      </c>
      <c r="H2584" t="s">
        <v>11</v>
      </c>
      <c r="I2584">
        <v>1</v>
      </c>
      <c r="J2584" t="s">
        <v>19</v>
      </c>
      <c r="K2584" t="s">
        <v>11</v>
      </c>
    </row>
    <row r="2585" spans="1:11" x14ac:dyDescent="0.25">
      <c r="A2585" t="str">
        <f t="shared" si="161"/>
        <v>911</v>
      </c>
      <c r="B2585" t="str">
        <f>"22"</f>
        <v>22</v>
      </c>
      <c r="C2585" t="s">
        <v>3338</v>
      </c>
      <c r="D2585" t="str">
        <f t="shared" si="159"/>
        <v>2</v>
      </c>
      <c r="E2585">
        <v>2602</v>
      </c>
      <c r="F2585">
        <v>1918</v>
      </c>
      <c r="G2585" t="s">
        <v>433</v>
      </c>
      <c r="H2585" t="s">
        <v>11</v>
      </c>
      <c r="I2585">
        <v>2</v>
      </c>
      <c r="J2585" t="s">
        <v>19</v>
      </c>
      <c r="K2585" t="s">
        <v>11</v>
      </c>
    </row>
    <row r="2586" spans="1:11" x14ac:dyDescent="0.25">
      <c r="A2586" t="str">
        <f t="shared" si="161"/>
        <v>911</v>
      </c>
      <c r="B2586" t="str">
        <f>"23"</f>
        <v>23</v>
      </c>
      <c r="C2586" t="s">
        <v>3339</v>
      </c>
      <c r="D2586" t="str">
        <f t="shared" si="159"/>
        <v>2</v>
      </c>
      <c r="E2586">
        <v>1296</v>
      </c>
      <c r="F2586">
        <v>1900</v>
      </c>
      <c r="G2586" t="s">
        <v>25</v>
      </c>
      <c r="H2586" t="s">
        <v>11</v>
      </c>
      <c r="I2586">
        <v>1</v>
      </c>
      <c r="J2586" t="s">
        <v>19</v>
      </c>
      <c r="K2586" t="s">
        <v>11</v>
      </c>
    </row>
    <row r="2587" spans="1:11" x14ac:dyDescent="0.25">
      <c r="A2587" t="str">
        <f t="shared" si="161"/>
        <v>911</v>
      </c>
      <c r="B2587" t="str">
        <f>"24"</f>
        <v>24</v>
      </c>
      <c r="C2587" t="s">
        <v>3340</v>
      </c>
      <c r="D2587" t="str">
        <f t="shared" si="159"/>
        <v>2</v>
      </c>
      <c r="E2587">
        <v>1724</v>
      </c>
      <c r="F2587">
        <v>1914</v>
      </c>
      <c r="G2587" t="s">
        <v>49</v>
      </c>
      <c r="H2587" t="s">
        <v>11</v>
      </c>
      <c r="I2587">
        <v>1</v>
      </c>
      <c r="J2587" t="s">
        <v>19</v>
      </c>
      <c r="K2587" t="s">
        <v>11</v>
      </c>
    </row>
    <row r="2588" spans="1:11" x14ac:dyDescent="0.25">
      <c r="A2588" t="str">
        <f t="shared" si="161"/>
        <v>911</v>
      </c>
      <c r="B2588" t="str">
        <f>"25"</f>
        <v>25</v>
      </c>
      <c r="C2588" t="s">
        <v>3341</v>
      </c>
      <c r="D2588" t="str">
        <f t="shared" si="159"/>
        <v>2</v>
      </c>
      <c r="E2588">
        <v>1344</v>
      </c>
      <c r="F2588">
        <v>1912</v>
      </c>
      <c r="G2588" t="s">
        <v>25</v>
      </c>
      <c r="H2588" t="s">
        <v>11</v>
      </c>
      <c r="I2588">
        <v>1</v>
      </c>
      <c r="J2588" t="s">
        <v>19</v>
      </c>
      <c r="K2588" t="s">
        <v>11</v>
      </c>
    </row>
    <row r="2589" spans="1:11" x14ac:dyDescent="0.25">
      <c r="A2589" t="str">
        <f t="shared" si="161"/>
        <v>911</v>
      </c>
      <c r="B2589" t="str">
        <f>"26"</f>
        <v>26</v>
      </c>
      <c r="C2589" t="s">
        <v>3342</v>
      </c>
      <c r="D2589" t="str">
        <f t="shared" si="159"/>
        <v>2</v>
      </c>
      <c r="E2589">
        <v>1860</v>
      </c>
      <c r="F2589">
        <v>1925</v>
      </c>
      <c r="G2589" t="s">
        <v>3321</v>
      </c>
      <c r="H2589" t="s">
        <v>11</v>
      </c>
      <c r="I2589">
        <v>1</v>
      </c>
      <c r="J2589" t="s">
        <v>19</v>
      </c>
      <c r="K2589" t="s">
        <v>11</v>
      </c>
    </row>
    <row r="2590" spans="1:11" x14ac:dyDescent="0.25">
      <c r="A2590" t="str">
        <f t="shared" si="161"/>
        <v>911</v>
      </c>
      <c r="B2590" t="str">
        <f>"27"</f>
        <v>27</v>
      </c>
      <c r="C2590" t="s">
        <v>3343</v>
      </c>
      <c r="D2590" t="str">
        <f t="shared" si="159"/>
        <v>2</v>
      </c>
      <c r="E2590">
        <v>2236</v>
      </c>
      <c r="F2590">
        <v>1924</v>
      </c>
      <c r="G2590" t="s">
        <v>35</v>
      </c>
      <c r="H2590" t="s">
        <v>11</v>
      </c>
      <c r="I2590">
        <v>1</v>
      </c>
      <c r="J2590" t="s">
        <v>438</v>
      </c>
      <c r="K2590" t="s">
        <v>11</v>
      </c>
    </row>
    <row r="2591" spans="1:11" x14ac:dyDescent="0.25">
      <c r="A2591" t="str">
        <f t="shared" si="161"/>
        <v>911</v>
      </c>
      <c r="B2591" t="str">
        <f>"32"</f>
        <v>32</v>
      </c>
      <c r="C2591" t="s">
        <v>3349</v>
      </c>
      <c r="D2591" t="str">
        <f t="shared" ref="D2591:D2654" si="162">"2"</f>
        <v>2</v>
      </c>
      <c r="E2591">
        <v>3778</v>
      </c>
      <c r="F2591">
        <v>1920</v>
      </c>
      <c r="G2591" t="s">
        <v>3350</v>
      </c>
      <c r="H2591" t="s">
        <v>11</v>
      </c>
      <c r="I2591">
        <v>4</v>
      </c>
      <c r="J2591" t="s">
        <v>438</v>
      </c>
      <c r="K2591" t="s">
        <v>11</v>
      </c>
    </row>
    <row r="2592" spans="1:11" x14ac:dyDescent="0.25">
      <c r="A2592" t="str">
        <f>"912"</f>
        <v>912</v>
      </c>
      <c r="B2592" t="str">
        <f>"6"</f>
        <v>6</v>
      </c>
      <c r="C2592" t="s">
        <v>3360</v>
      </c>
      <c r="D2592" t="str">
        <f t="shared" si="162"/>
        <v>2</v>
      </c>
      <c r="E2592">
        <v>4385</v>
      </c>
      <c r="F2592">
        <v>1910</v>
      </c>
      <c r="G2592" t="s">
        <v>29</v>
      </c>
      <c r="H2592" t="s">
        <v>11</v>
      </c>
      <c r="I2592">
        <v>3</v>
      </c>
      <c r="J2592" t="s">
        <v>1865</v>
      </c>
      <c r="K2592" t="s">
        <v>11</v>
      </c>
    </row>
    <row r="2593" spans="1:11" x14ac:dyDescent="0.25">
      <c r="A2593" t="str">
        <f>"912"</f>
        <v>912</v>
      </c>
      <c r="B2593" t="str">
        <f>"7"</f>
        <v>7</v>
      </c>
      <c r="C2593" t="s">
        <v>3361</v>
      </c>
      <c r="D2593" t="str">
        <f t="shared" si="162"/>
        <v>2</v>
      </c>
      <c r="E2593">
        <v>2992</v>
      </c>
      <c r="F2593">
        <v>1955</v>
      </c>
      <c r="G2593" t="s">
        <v>2264</v>
      </c>
      <c r="H2593" t="s">
        <v>11</v>
      </c>
      <c r="I2593">
        <v>4</v>
      </c>
      <c r="J2593" t="s">
        <v>1865</v>
      </c>
      <c r="K2593" t="s">
        <v>11</v>
      </c>
    </row>
    <row r="2594" spans="1:11" x14ac:dyDescent="0.25">
      <c r="A2594" t="str">
        <f>"912"</f>
        <v>912</v>
      </c>
      <c r="B2594" t="str">
        <f>"10"</f>
        <v>10</v>
      </c>
      <c r="C2594" t="s">
        <v>3366</v>
      </c>
      <c r="D2594" t="str">
        <f t="shared" si="162"/>
        <v>2</v>
      </c>
      <c r="E2594">
        <v>2064</v>
      </c>
      <c r="F2594">
        <v>1880</v>
      </c>
      <c r="G2594" t="s">
        <v>207</v>
      </c>
      <c r="H2594" t="s">
        <v>11</v>
      </c>
      <c r="I2594">
        <v>2</v>
      </c>
      <c r="J2594" t="s">
        <v>1865</v>
      </c>
      <c r="K2594" t="s">
        <v>11</v>
      </c>
    </row>
    <row r="2595" spans="1:11" x14ac:dyDescent="0.25">
      <c r="A2595" t="str">
        <f>"913"</f>
        <v>913</v>
      </c>
      <c r="B2595" t="str">
        <f>"17"</f>
        <v>17</v>
      </c>
      <c r="C2595" t="s">
        <v>3379</v>
      </c>
      <c r="D2595" t="str">
        <f t="shared" si="162"/>
        <v>2</v>
      </c>
      <c r="E2595">
        <v>1668</v>
      </c>
      <c r="F2595">
        <v>1923</v>
      </c>
      <c r="G2595" t="s">
        <v>49</v>
      </c>
      <c r="H2595" t="s">
        <v>11</v>
      </c>
      <c r="I2595">
        <v>1</v>
      </c>
      <c r="J2595" t="s">
        <v>14</v>
      </c>
      <c r="K2595" t="s">
        <v>11</v>
      </c>
    </row>
    <row r="2596" spans="1:11" x14ac:dyDescent="0.25">
      <c r="A2596" t="str">
        <f>"913"</f>
        <v>913</v>
      </c>
      <c r="B2596" t="str">
        <f>"21"</f>
        <v>21</v>
      </c>
      <c r="C2596" t="s">
        <v>3386</v>
      </c>
      <c r="D2596" t="str">
        <f t="shared" si="162"/>
        <v>2</v>
      </c>
      <c r="E2596">
        <v>2283</v>
      </c>
      <c r="F2596">
        <v>1925</v>
      </c>
      <c r="G2596" t="s">
        <v>312</v>
      </c>
      <c r="H2596" t="s">
        <v>11</v>
      </c>
      <c r="I2596">
        <v>3</v>
      </c>
      <c r="J2596" t="s">
        <v>14</v>
      </c>
      <c r="K2596" t="s">
        <v>11</v>
      </c>
    </row>
    <row r="2597" spans="1:11" x14ac:dyDescent="0.25">
      <c r="A2597" t="str">
        <f>"913"</f>
        <v>913</v>
      </c>
      <c r="B2597" t="str">
        <f>"21.01"</f>
        <v>21.01</v>
      </c>
      <c r="C2597" t="s">
        <v>3387</v>
      </c>
      <c r="D2597" t="str">
        <f t="shared" si="162"/>
        <v>2</v>
      </c>
      <c r="E2597">
        <v>2340</v>
      </c>
      <c r="F2597">
        <v>1900</v>
      </c>
      <c r="G2597" t="s">
        <v>312</v>
      </c>
      <c r="H2597" t="s">
        <v>11</v>
      </c>
      <c r="I2597">
        <v>2</v>
      </c>
      <c r="J2597" t="s">
        <v>14</v>
      </c>
      <c r="K2597" t="s">
        <v>11</v>
      </c>
    </row>
    <row r="2598" spans="1:11" x14ac:dyDescent="0.25">
      <c r="A2598" t="str">
        <f>"913"</f>
        <v>913</v>
      </c>
      <c r="B2598" t="str">
        <f>"22"</f>
        <v>22</v>
      </c>
      <c r="C2598" t="s">
        <v>3388</v>
      </c>
      <c r="D2598" t="str">
        <f t="shared" si="162"/>
        <v>2</v>
      </c>
      <c r="E2598">
        <v>2350</v>
      </c>
      <c r="F2598">
        <v>1925</v>
      </c>
      <c r="G2598" t="s">
        <v>321</v>
      </c>
      <c r="H2598" t="s">
        <v>11</v>
      </c>
      <c r="I2598">
        <v>2</v>
      </c>
      <c r="J2598" t="s">
        <v>14</v>
      </c>
      <c r="K2598" t="s">
        <v>11</v>
      </c>
    </row>
    <row r="2599" spans="1:11" x14ac:dyDescent="0.25">
      <c r="A2599" t="str">
        <f t="shared" ref="A2599:A2620" si="163">"1001"</f>
        <v>1001</v>
      </c>
      <c r="B2599" t="str">
        <f>"1"</f>
        <v>1</v>
      </c>
      <c r="C2599" t="s">
        <v>3389</v>
      </c>
      <c r="D2599" t="str">
        <f t="shared" si="162"/>
        <v>2</v>
      </c>
      <c r="E2599">
        <v>1344</v>
      </c>
      <c r="F2599">
        <v>1955</v>
      </c>
      <c r="G2599" t="s">
        <v>424</v>
      </c>
      <c r="H2599" t="s">
        <v>11</v>
      </c>
      <c r="I2599">
        <v>1</v>
      </c>
      <c r="J2599" t="s">
        <v>19</v>
      </c>
      <c r="K2599" t="s">
        <v>11</v>
      </c>
    </row>
    <row r="2600" spans="1:11" x14ac:dyDescent="0.25">
      <c r="A2600" t="str">
        <f t="shared" si="163"/>
        <v>1001</v>
      </c>
      <c r="B2600" t="str">
        <f>"2"</f>
        <v>2</v>
      </c>
      <c r="C2600" t="s">
        <v>3390</v>
      </c>
      <c r="D2600" t="str">
        <f t="shared" si="162"/>
        <v>2</v>
      </c>
      <c r="E2600">
        <v>1828</v>
      </c>
      <c r="F2600">
        <v>1929</v>
      </c>
      <c r="G2600" t="s">
        <v>2508</v>
      </c>
      <c r="H2600" t="s">
        <v>11</v>
      </c>
      <c r="I2600">
        <v>1</v>
      </c>
      <c r="J2600" t="s">
        <v>19</v>
      </c>
      <c r="K2600" t="s">
        <v>11</v>
      </c>
    </row>
    <row r="2601" spans="1:11" x14ac:dyDescent="0.25">
      <c r="A2601" t="str">
        <f t="shared" si="163"/>
        <v>1001</v>
      </c>
      <c r="B2601" t="str">
        <f>"3"</f>
        <v>3</v>
      </c>
      <c r="C2601" t="s">
        <v>3391</v>
      </c>
      <c r="D2601" t="str">
        <f t="shared" si="162"/>
        <v>2</v>
      </c>
      <c r="E2601">
        <v>1688</v>
      </c>
      <c r="F2601">
        <v>1928</v>
      </c>
      <c r="G2601" t="s">
        <v>29</v>
      </c>
      <c r="H2601" t="s">
        <v>11</v>
      </c>
      <c r="I2601">
        <v>1</v>
      </c>
      <c r="J2601" t="s">
        <v>19</v>
      </c>
      <c r="K2601" t="s">
        <v>11</v>
      </c>
    </row>
    <row r="2602" spans="1:11" x14ac:dyDescent="0.25">
      <c r="A2602" t="str">
        <f t="shared" si="163"/>
        <v>1001</v>
      </c>
      <c r="B2602" t="str">
        <f>"4"</f>
        <v>4</v>
      </c>
      <c r="C2602" t="s">
        <v>3392</v>
      </c>
      <c r="D2602" t="str">
        <f t="shared" si="162"/>
        <v>2</v>
      </c>
      <c r="E2602">
        <v>1612</v>
      </c>
      <c r="F2602">
        <v>1955</v>
      </c>
      <c r="G2602" t="s">
        <v>27</v>
      </c>
      <c r="H2602" t="s">
        <v>11</v>
      </c>
      <c r="I2602">
        <v>1</v>
      </c>
      <c r="J2602" t="s">
        <v>19</v>
      </c>
      <c r="K2602" t="s">
        <v>11</v>
      </c>
    </row>
    <row r="2603" spans="1:11" x14ac:dyDescent="0.25">
      <c r="A2603" t="str">
        <f t="shared" si="163"/>
        <v>1001</v>
      </c>
      <c r="B2603" t="str">
        <f>"5"</f>
        <v>5</v>
      </c>
      <c r="C2603" t="s">
        <v>3393</v>
      </c>
      <c r="D2603" t="str">
        <f t="shared" si="162"/>
        <v>2</v>
      </c>
      <c r="E2603">
        <v>1767</v>
      </c>
      <c r="F2603">
        <v>1933</v>
      </c>
      <c r="G2603" t="s">
        <v>123</v>
      </c>
      <c r="H2603" t="s">
        <v>11</v>
      </c>
      <c r="I2603">
        <v>1</v>
      </c>
      <c r="J2603" t="s">
        <v>19</v>
      </c>
      <c r="K2603" t="s">
        <v>11</v>
      </c>
    </row>
    <row r="2604" spans="1:11" x14ac:dyDescent="0.25">
      <c r="A2604" t="str">
        <f t="shared" si="163"/>
        <v>1001</v>
      </c>
      <c r="B2604" t="str">
        <f>"6"</f>
        <v>6</v>
      </c>
      <c r="C2604" t="s">
        <v>3394</v>
      </c>
      <c r="D2604" t="str">
        <f t="shared" si="162"/>
        <v>2</v>
      </c>
      <c r="E2604">
        <v>1460</v>
      </c>
      <c r="F2604">
        <v>1941</v>
      </c>
      <c r="G2604" t="s">
        <v>27</v>
      </c>
      <c r="H2604" t="s">
        <v>11</v>
      </c>
      <c r="I2604">
        <v>1</v>
      </c>
      <c r="J2604" t="s">
        <v>19</v>
      </c>
      <c r="K2604" t="s">
        <v>11</v>
      </c>
    </row>
    <row r="2605" spans="1:11" x14ac:dyDescent="0.25">
      <c r="A2605" t="str">
        <f t="shared" si="163"/>
        <v>1001</v>
      </c>
      <c r="B2605" t="str">
        <f>"7"</f>
        <v>7</v>
      </c>
      <c r="C2605" t="s">
        <v>3395</v>
      </c>
      <c r="D2605" t="str">
        <f t="shared" si="162"/>
        <v>2</v>
      </c>
      <c r="E2605">
        <v>2253</v>
      </c>
      <c r="F2605">
        <v>1950</v>
      </c>
      <c r="G2605" t="s">
        <v>27</v>
      </c>
      <c r="H2605" t="s">
        <v>11</v>
      </c>
      <c r="I2605">
        <v>1</v>
      </c>
      <c r="J2605" t="s">
        <v>19</v>
      </c>
      <c r="K2605" t="s">
        <v>11</v>
      </c>
    </row>
    <row r="2606" spans="1:11" x14ac:dyDescent="0.25">
      <c r="A2606" t="str">
        <f t="shared" si="163"/>
        <v>1001</v>
      </c>
      <c r="B2606" t="str">
        <f>"8"</f>
        <v>8</v>
      </c>
      <c r="C2606" t="s">
        <v>3396</v>
      </c>
      <c r="D2606" t="str">
        <f t="shared" si="162"/>
        <v>2</v>
      </c>
      <c r="E2606">
        <v>1656</v>
      </c>
      <c r="F2606">
        <v>1970</v>
      </c>
      <c r="G2606" t="s">
        <v>35</v>
      </c>
      <c r="H2606" t="s">
        <v>11</v>
      </c>
      <c r="I2606">
        <v>1</v>
      </c>
      <c r="J2606" t="s">
        <v>19</v>
      </c>
      <c r="K2606" t="s">
        <v>11</v>
      </c>
    </row>
    <row r="2607" spans="1:11" x14ac:dyDescent="0.25">
      <c r="A2607" t="str">
        <f t="shared" si="163"/>
        <v>1001</v>
      </c>
      <c r="B2607" t="str">
        <f>"9"</f>
        <v>9</v>
      </c>
      <c r="C2607" t="s">
        <v>3397</v>
      </c>
      <c r="D2607" t="str">
        <f t="shared" si="162"/>
        <v>2</v>
      </c>
      <c r="E2607">
        <v>1392</v>
      </c>
      <c r="F2607">
        <v>1945</v>
      </c>
      <c r="G2607" t="s">
        <v>29</v>
      </c>
      <c r="H2607" t="s">
        <v>11</v>
      </c>
      <c r="I2607">
        <v>1</v>
      </c>
      <c r="J2607" t="s">
        <v>19</v>
      </c>
      <c r="K2607" t="s">
        <v>11</v>
      </c>
    </row>
    <row r="2608" spans="1:11" x14ac:dyDescent="0.25">
      <c r="A2608" t="str">
        <f t="shared" si="163"/>
        <v>1001</v>
      </c>
      <c r="B2608" t="str">
        <f>"10"</f>
        <v>10</v>
      </c>
      <c r="C2608" t="s">
        <v>3398</v>
      </c>
      <c r="D2608" t="str">
        <f t="shared" si="162"/>
        <v>2</v>
      </c>
      <c r="E2608">
        <v>1872</v>
      </c>
      <c r="F2608">
        <v>1940</v>
      </c>
      <c r="G2608" t="s">
        <v>29</v>
      </c>
      <c r="H2608" t="s">
        <v>11</v>
      </c>
      <c r="I2608">
        <v>1</v>
      </c>
      <c r="J2608" t="s">
        <v>19</v>
      </c>
      <c r="K2608" t="s">
        <v>11</v>
      </c>
    </row>
    <row r="2609" spans="1:11" x14ac:dyDescent="0.25">
      <c r="A2609" t="str">
        <f t="shared" si="163"/>
        <v>1001</v>
      </c>
      <c r="B2609" t="str">
        <f>"11"</f>
        <v>11</v>
      </c>
      <c r="C2609" t="s">
        <v>3399</v>
      </c>
      <c r="D2609" t="str">
        <f t="shared" si="162"/>
        <v>2</v>
      </c>
      <c r="E2609">
        <v>1872</v>
      </c>
      <c r="F2609">
        <v>1937</v>
      </c>
      <c r="G2609" t="s">
        <v>29</v>
      </c>
      <c r="H2609" t="s">
        <v>11</v>
      </c>
      <c r="I2609">
        <v>1</v>
      </c>
      <c r="J2609" t="s">
        <v>19</v>
      </c>
      <c r="K2609" t="s">
        <v>11</v>
      </c>
    </row>
    <row r="2610" spans="1:11" x14ac:dyDescent="0.25">
      <c r="A2610" t="str">
        <f t="shared" si="163"/>
        <v>1001</v>
      </c>
      <c r="B2610" t="str">
        <f>"12"</f>
        <v>12</v>
      </c>
      <c r="C2610" t="s">
        <v>3400</v>
      </c>
      <c r="D2610" t="str">
        <f t="shared" si="162"/>
        <v>2</v>
      </c>
      <c r="E2610">
        <v>2037</v>
      </c>
      <c r="F2610">
        <v>1938</v>
      </c>
      <c r="G2610" t="s">
        <v>29</v>
      </c>
      <c r="H2610" t="s">
        <v>11</v>
      </c>
      <c r="I2610">
        <v>1</v>
      </c>
      <c r="J2610" t="s">
        <v>19</v>
      </c>
      <c r="K2610" t="s">
        <v>11</v>
      </c>
    </row>
    <row r="2611" spans="1:11" x14ac:dyDescent="0.25">
      <c r="A2611" t="str">
        <f t="shared" si="163"/>
        <v>1001</v>
      </c>
      <c r="B2611" t="str">
        <f>"13"</f>
        <v>13</v>
      </c>
      <c r="C2611" t="s">
        <v>3401</v>
      </c>
      <c r="D2611" t="str">
        <f t="shared" si="162"/>
        <v>2</v>
      </c>
      <c r="E2611">
        <v>2035</v>
      </c>
      <c r="F2611">
        <v>1928</v>
      </c>
      <c r="G2611" t="s">
        <v>29</v>
      </c>
      <c r="H2611" t="s">
        <v>11</v>
      </c>
      <c r="I2611">
        <v>1</v>
      </c>
      <c r="J2611" t="s">
        <v>19</v>
      </c>
      <c r="K2611" t="s">
        <v>11</v>
      </c>
    </row>
    <row r="2612" spans="1:11" x14ac:dyDescent="0.25">
      <c r="A2612" t="str">
        <f t="shared" si="163"/>
        <v>1001</v>
      </c>
      <c r="B2612" t="str">
        <f>"14"</f>
        <v>14</v>
      </c>
      <c r="C2612" t="s">
        <v>3402</v>
      </c>
      <c r="D2612" t="str">
        <f t="shared" si="162"/>
        <v>2</v>
      </c>
      <c r="E2612">
        <v>1920</v>
      </c>
      <c r="F2612">
        <v>1938</v>
      </c>
      <c r="G2612" t="s">
        <v>3403</v>
      </c>
      <c r="H2612" t="s">
        <v>11</v>
      </c>
      <c r="I2612">
        <v>1</v>
      </c>
      <c r="J2612" t="s">
        <v>19</v>
      </c>
      <c r="K2612" t="s">
        <v>11</v>
      </c>
    </row>
    <row r="2613" spans="1:11" x14ac:dyDescent="0.25">
      <c r="A2613" t="str">
        <f t="shared" si="163"/>
        <v>1001</v>
      </c>
      <c r="B2613" t="str">
        <f>"15"</f>
        <v>15</v>
      </c>
      <c r="C2613" t="s">
        <v>3404</v>
      </c>
      <c r="D2613" t="str">
        <f t="shared" si="162"/>
        <v>2</v>
      </c>
      <c r="E2613">
        <v>1909</v>
      </c>
      <c r="F2613">
        <v>1929</v>
      </c>
      <c r="G2613" t="s">
        <v>49</v>
      </c>
      <c r="H2613" t="s">
        <v>11</v>
      </c>
      <c r="I2613">
        <v>1</v>
      </c>
      <c r="J2613" t="s">
        <v>19</v>
      </c>
      <c r="K2613" t="s">
        <v>11</v>
      </c>
    </row>
    <row r="2614" spans="1:11" x14ac:dyDescent="0.25">
      <c r="A2614" t="str">
        <f t="shared" si="163"/>
        <v>1001</v>
      </c>
      <c r="B2614" t="str">
        <f>"16"</f>
        <v>16</v>
      </c>
      <c r="C2614" t="s">
        <v>3405</v>
      </c>
      <c r="D2614" t="str">
        <f t="shared" si="162"/>
        <v>2</v>
      </c>
      <c r="E2614">
        <v>1845</v>
      </c>
      <c r="F2614">
        <v>1928</v>
      </c>
      <c r="G2614" t="s">
        <v>49</v>
      </c>
      <c r="H2614" t="s">
        <v>11</v>
      </c>
      <c r="I2614">
        <v>1</v>
      </c>
      <c r="J2614" t="s">
        <v>19</v>
      </c>
      <c r="K2614" t="s">
        <v>11</v>
      </c>
    </row>
    <row r="2615" spans="1:11" x14ac:dyDescent="0.25">
      <c r="A2615" t="str">
        <f t="shared" si="163"/>
        <v>1001</v>
      </c>
      <c r="B2615" t="str">
        <f>"17"</f>
        <v>17</v>
      </c>
      <c r="C2615" t="s">
        <v>3406</v>
      </c>
      <c r="D2615" t="str">
        <f t="shared" si="162"/>
        <v>2</v>
      </c>
      <c r="E2615">
        <v>1760</v>
      </c>
      <c r="F2615">
        <v>1927</v>
      </c>
      <c r="G2615" t="s">
        <v>49</v>
      </c>
      <c r="H2615" t="s">
        <v>11</v>
      </c>
      <c r="I2615">
        <v>1</v>
      </c>
      <c r="J2615" t="s">
        <v>19</v>
      </c>
      <c r="K2615" t="s">
        <v>11</v>
      </c>
    </row>
    <row r="2616" spans="1:11" x14ac:dyDescent="0.25">
      <c r="A2616" t="str">
        <f t="shared" si="163"/>
        <v>1001</v>
      </c>
      <c r="B2616" t="str">
        <f>"18"</f>
        <v>18</v>
      </c>
      <c r="C2616" t="s">
        <v>3407</v>
      </c>
      <c r="D2616" t="str">
        <f t="shared" si="162"/>
        <v>2</v>
      </c>
      <c r="E2616">
        <v>1591</v>
      </c>
      <c r="F2616">
        <v>1926</v>
      </c>
      <c r="G2616" t="s">
        <v>49</v>
      </c>
      <c r="H2616" t="s">
        <v>11</v>
      </c>
      <c r="I2616">
        <v>1</v>
      </c>
      <c r="J2616" t="s">
        <v>19</v>
      </c>
      <c r="K2616" t="s">
        <v>11</v>
      </c>
    </row>
    <row r="2617" spans="1:11" x14ac:dyDescent="0.25">
      <c r="A2617" t="str">
        <f t="shared" si="163"/>
        <v>1001</v>
      </c>
      <c r="B2617" t="str">
        <f>"19"</f>
        <v>19</v>
      </c>
      <c r="C2617" t="s">
        <v>3408</v>
      </c>
      <c r="D2617" t="str">
        <f t="shared" si="162"/>
        <v>2</v>
      </c>
      <c r="E2617">
        <v>1598</v>
      </c>
      <c r="F2617">
        <v>1928</v>
      </c>
      <c r="G2617" t="s">
        <v>3409</v>
      </c>
      <c r="H2617" t="s">
        <v>11</v>
      </c>
      <c r="I2617">
        <v>1</v>
      </c>
      <c r="J2617" t="s">
        <v>19</v>
      </c>
      <c r="K2617" t="s">
        <v>11</v>
      </c>
    </row>
    <row r="2618" spans="1:11" x14ac:dyDescent="0.25">
      <c r="A2618" t="str">
        <f t="shared" si="163"/>
        <v>1001</v>
      </c>
      <c r="B2618" t="str">
        <f>"20"</f>
        <v>20</v>
      </c>
      <c r="C2618" t="s">
        <v>3410</v>
      </c>
      <c r="D2618" t="str">
        <f t="shared" si="162"/>
        <v>2</v>
      </c>
      <c r="E2618">
        <v>1365</v>
      </c>
      <c r="F2618">
        <v>1928</v>
      </c>
      <c r="G2618" t="s">
        <v>29</v>
      </c>
      <c r="H2618" t="s">
        <v>11</v>
      </c>
      <c r="I2618">
        <v>1</v>
      </c>
      <c r="J2618" t="s">
        <v>19</v>
      </c>
      <c r="K2618" t="s">
        <v>11</v>
      </c>
    </row>
    <row r="2619" spans="1:11" x14ac:dyDescent="0.25">
      <c r="A2619" t="str">
        <f t="shared" si="163"/>
        <v>1001</v>
      </c>
      <c r="B2619" t="str">
        <f>"21"</f>
        <v>21</v>
      </c>
      <c r="C2619" t="s">
        <v>3411</v>
      </c>
      <c r="D2619" t="str">
        <f t="shared" si="162"/>
        <v>2</v>
      </c>
      <c r="E2619">
        <v>1598</v>
      </c>
      <c r="F2619">
        <v>1926</v>
      </c>
      <c r="G2619" t="s">
        <v>29</v>
      </c>
      <c r="H2619" t="s">
        <v>11</v>
      </c>
      <c r="I2619">
        <v>1</v>
      </c>
      <c r="J2619" t="s">
        <v>19</v>
      </c>
      <c r="K2619" t="s">
        <v>11</v>
      </c>
    </row>
    <row r="2620" spans="1:11" x14ac:dyDescent="0.25">
      <c r="A2620" t="str">
        <f t="shared" si="163"/>
        <v>1001</v>
      </c>
      <c r="B2620" t="str">
        <f>"22"</f>
        <v>22</v>
      </c>
      <c r="C2620" t="s">
        <v>3412</v>
      </c>
      <c r="D2620" t="str">
        <f t="shared" si="162"/>
        <v>2</v>
      </c>
      <c r="E2620">
        <v>1704</v>
      </c>
      <c r="F2620">
        <v>1928</v>
      </c>
      <c r="G2620" t="s">
        <v>29</v>
      </c>
      <c r="H2620" t="s">
        <v>11</v>
      </c>
      <c r="I2620">
        <v>1</v>
      </c>
      <c r="J2620" t="s">
        <v>19</v>
      </c>
      <c r="K2620" t="s">
        <v>11</v>
      </c>
    </row>
    <row r="2621" spans="1:11" x14ac:dyDescent="0.25">
      <c r="A2621" t="str">
        <f t="shared" ref="A2621:A2638" si="164">"1002"</f>
        <v>1002</v>
      </c>
      <c r="B2621" t="str">
        <f>"1"</f>
        <v>1</v>
      </c>
      <c r="C2621" t="s">
        <v>3413</v>
      </c>
      <c r="D2621" t="str">
        <f t="shared" si="162"/>
        <v>2</v>
      </c>
      <c r="E2621">
        <v>2400</v>
      </c>
      <c r="F2621">
        <v>1949</v>
      </c>
      <c r="G2621" t="s">
        <v>3414</v>
      </c>
      <c r="H2621" t="s">
        <v>11</v>
      </c>
      <c r="I2621">
        <v>1</v>
      </c>
      <c r="J2621" t="s">
        <v>19</v>
      </c>
      <c r="K2621" t="s">
        <v>11</v>
      </c>
    </row>
    <row r="2622" spans="1:11" x14ac:dyDescent="0.25">
      <c r="A2622" t="str">
        <f t="shared" si="164"/>
        <v>1002</v>
      </c>
      <c r="B2622" t="str">
        <f>"2"</f>
        <v>2</v>
      </c>
      <c r="C2622" t="s">
        <v>3415</v>
      </c>
      <c r="D2622" t="str">
        <f t="shared" si="162"/>
        <v>2</v>
      </c>
      <c r="E2622">
        <v>2196</v>
      </c>
      <c r="F2622">
        <v>1933</v>
      </c>
      <c r="G2622" t="s">
        <v>29</v>
      </c>
      <c r="H2622" t="s">
        <v>11</v>
      </c>
      <c r="I2622">
        <v>1</v>
      </c>
      <c r="J2622" t="s">
        <v>19</v>
      </c>
      <c r="K2622" t="s">
        <v>11</v>
      </c>
    </row>
    <row r="2623" spans="1:11" x14ac:dyDescent="0.25">
      <c r="A2623" t="str">
        <f t="shared" si="164"/>
        <v>1002</v>
      </c>
      <c r="B2623" t="str">
        <f>"3"</f>
        <v>3</v>
      </c>
      <c r="C2623" t="s">
        <v>3416</v>
      </c>
      <c r="D2623" t="str">
        <f t="shared" si="162"/>
        <v>2</v>
      </c>
      <c r="E2623">
        <v>1828</v>
      </c>
      <c r="F2623">
        <v>1925</v>
      </c>
      <c r="G2623" t="s">
        <v>29</v>
      </c>
      <c r="H2623" t="s">
        <v>11</v>
      </c>
      <c r="I2623">
        <v>1</v>
      </c>
      <c r="J2623" t="s">
        <v>19</v>
      </c>
      <c r="K2623" t="s">
        <v>11</v>
      </c>
    </row>
    <row r="2624" spans="1:11" x14ac:dyDescent="0.25">
      <c r="A2624" t="str">
        <f t="shared" si="164"/>
        <v>1002</v>
      </c>
      <c r="B2624" t="str">
        <f>"4"</f>
        <v>4</v>
      </c>
      <c r="C2624" t="s">
        <v>3417</v>
      </c>
      <c r="D2624" t="str">
        <f t="shared" si="162"/>
        <v>2</v>
      </c>
      <c r="E2624">
        <v>1662</v>
      </c>
      <c r="F2624">
        <v>1931</v>
      </c>
      <c r="G2624" t="s">
        <v>29</v>
      </c>
      <c r="H2624" t="s">
        <v>11</v>
      </c>
      <c r="I2624">
        <v>1</v>
      </c>
      <c r="J2624" t="s">
        <v>19</v>
      </c>
      <c r="K2624" t="s">
        <v>11</v>
      </c>
    </row>
    <row r="2625" spans="1:11" x14ac:dyDescent="0.25">
      <c r="A2625" t="str">
        <f t="shared" si="164"/>
        <v>1002</v>
      </c>
      <c r="B2625" t="str">
        <f>"5"</f>
        <v>5</v>
      </c>
      <c r="C2625" t="s">
        <v>3418</v>
      </c>
      <c r="D2625" t="str">
        <f t="shared" si="162"/>
        <v>2</v>
      </c>
      <c r="E2625">
        <v>1598</v>
      </c>
      <c r="F2625">
        <v>1931</v>
      </c>
      <c r="G2625" t="s">
        <v>29</v>
      </c>
      <c r="H2625" t="s">
        <v>11</v>
      </c>
      <c r="I2625">
        <v>1</v>
      </c>
      <c r="J2625" t="s">
        <v>19</v>
      </c>
      <c r="K2625" t="s">
        <v>11</v>
      </c>
    </row>
    <row r="2626" spans="1:11" x14ac:dyDescent="0.25">
      <c r="A2626" t="str">
        <f t="shared" si="164"/>
        <v>1002</v>
      </c>
      <c r="B2626" t="str">
        <f>"6"</f>
        <v>6</v>
      </c>
      <c r="C2626" t="s">
        <v>3419</v>
      </c>
      <c r="D2626" t="str">
        <f t="shared" si="162"/>
        <v>2</v>
      </c>
      <c r="E2626">
        <v>1920</v>
      </c>
      <c r="F2626">
        <v>1931</v>
      </c>
      <c r="G2626" t="s">
        <v>29</v>
      </c>
      <c r="H2626" t="s">
        <v>11</v>
      </c>
      <c r="I2626">
        <v>1</v>
      </c>
      <c r="J2626" t="s">
        <v>19</v>
      </c>
      <c r="K2626" t="s">
        <v>11</v>
      </c>
    </row>
    <row r="2627" spans="1:11" x14ac:dyDescent="0.25">
      <c r="A2627" t="str">
        <f t="shared" si="164"/>
        <v>1002</v>
      </c>
      <c r="B2627" t="str">
        <f>"7"</f>
        <v>7</v>
      </c>
      <c r="C2627" t="s">
        <v>3420</v>
      </c>
      <c r="D2627" t="str">
        <f t="shared" si="162"/>
        <v>2</v>
      </c>
      <c r="E2627">
        <v>1284</v>
      </c>
      <c r="F2627">
        <v>1946</v>
      </c>
      <c r="G2627" t="s">
        <v>64</v>
      </c>
      <c r="H2627" t="s">
        <v>11</v>
      </c>
      <c r="I2627">
        <v>1</v>
      </c>
      <c r="J2627" t="s">
        <v>19</v>
      </c>
      <c r="K2627" t="s">
        <v>11</v>
      </c>
    </row>
    <row r="2628" spans="1:11" x14ac:dyDescent="0.25">
      <c r="A2628" t="str">
        <f t="shared" si="164"/>
        <v>1002</v>
      </c>
      <c r="B2628" t="str">
        <f>"8"</f>
        <v>8</v>
      </c>
      <c r="C2628" t="s">
        <v>3421</v>
      </c>
      <c r="D2628" t="str">
        <f t="shared" si="162"/>
        <v>2</v>
      </c>
      <c r="E2628">
        <v>1560</v>
      </c>
      <c r="F2628">
        <v>1942</v>
      </c>
      <c r="G2628" t="s">
        <v>424</v>
      </c>
      <c r="H2628" t="s">
        <v>11</v>
      </c>
      <c r="I2628">
        <v>1</v>
      </c>
      <c r="J2628" t="s">
        <v>19</v>
      </c>
      <c r="K2628" t="s">
        <v>11</v>
      </c>
    </row>
    <row r="2629" spans="1:11" x14ac:dyDescent="0.25">
      <c r="A2629" t="str">
        <f t="shared" si="164"/>
        <v>1002</v>
      </c>
      <c r="B2629" t="str">
        <f>"9"</f>
        <v>9</v>
      </c>
      <c r="C2629" t="s">
        <v>3422</v>
      </c>
      <c r="D2629" t="str">
        <f t="shared" si="162"/>
        <v>2</v>
      </c>
      <c r="E2629">
        <v>1732</v>
      </c>
      <c r="F2629">
        <v>1935</v>
      </c>
      <c r="G2629" t="s">
        <v>64</v>
      </c>
      <c r="H2629" t="s">
        <v>11</v>
      </c>
      <c r="I2629">
        <v>1</v>
      </c>
      <c r="J2629" t="s">
        <v>19</v>
      </c>
      <c r="K2629" t="s">
        <v>11</v>
      </c>
    </row>
    <row r="2630" spans="1:11" x14ac:dyDescent="0.25">
      <c r="A2630" t="str">
        <f t="shared" si="164"/>
        <v>1002</v>
      </c>
      <c r="B2630" t="str">
        <f>"10"</f>
        <v>10</v>
      </c>
      <c r="C2630" t="s">
        <v>3423</v>
      </c>
      <c r="D2630" t="str">
        <f t="shared" si="162"/>
        <v>2</v>
      </c>
      <c r="E2630">
        <v>1915</v>
      </c>
      <c r="F2630">
        <v>1935</v>
      </c>
      <c r="G2630" t="s">
        <v>35</v>
      </c>
      <c r="H2630" t="s">
        <v>11</v>
      </c>
      <c r="I2630">
        <v>1</v>
      </c>
      <c r="J2630" t="s">
        <v>19</v>
      </c>
      <c r="K2630" t="s">
        <v>11</v>
      </c>
    </row>
    <row r="2631" spans="1:11" x14ac:dyDescent="0.25">
      <c r="A2631" t="str">
        <f t="shared" si="164"/>
        <v>1002</v>
      </c>
      <c r="B2631" t="str">
        <f>"11"</f>
        <v>11</v>
      </c>
      <c r="C2631" t="s">
        <v>3424</v>
      </c>
      <c r="D2631" t="str">
        <f t="shared" si="162"/>
        <v>2</v>
      </c>
      <c r="E2631">
        <v>1472</v>
      </c>
      <c r="F2631">
        <v>1935</v>
      </c>
      <c r="G2631" t="s">
        <v>29</v>
      </c>
      <c r="H2631" t="s">
        <v>11</v>
      </c>
      <c r="I2631">
        <v>1</v>
      </c>
      <c r="J2631" t="s">
        <v>19</v>
      </c>
      <c r="K2631" t="s">
        <v>11</v>
      </c>
    </row>
    <row r="2632" spans="1:11" x14ac:dyDescent="0.25">
      <c r="A2632" t="str">
        <f t="shared" si="164"/>
        <v>1002</v>
      </c>
      <c r="B2632" t="str">
        <f>"12"</f>
        <v>12</v>
      </c>
      <c r="C2632" t="s">
        <v>3425</v>
      </c>
      <c r="D2632" t="str">
        <f t="shared" si="162"/>
        <v>2</v>
      </c>
      <c r="E2632">
        <v>1868</v>
      </c>
      <c r="F2632">
        <v>1935</v>
      </c>
      <c r="G2632" t="s">
        <v>49</v>
      </c>
      <c r="H2632" t="s">
        <v>11</v>
      </c>
      <c r="I2632">
        <v>1</v>
      </c>
      <c r="J2632" t="s">
        <v>19</v>
      </c>
      <c r="K2632" t="s">
        <v>11</v>
      </c>
    </row>
    <row r="2633" spans="1:11" x14ac:dyDescent="0.25">
      <c r="A2633" t="str">
        <f t="shared" si="164"/>
        <v>1002</v>
      </c>
      <c r="B2633" t="str">
        <f>"13"</f>
        <v>13</v>
      </c>
      <c r="C2633" t="s">
        <v>3426</v>
      </c>
      <c r="D2633" t="str">
        <f t="shared" si="162"/>
        <v>2</v>
      </c>
      <c r="E2633">
        <v>1082</v>
      </c>
      <c r="F2633">
        <v>1950</v>
      </c>
      <c r="G2633" t="s">
        <v>35</v>
      </c>
      <c r="H2633" t="s">
        <v>11</v>
      </c>
      <c r="I2633">
        <v>1</v>
      </c>
      <c r="J2633" t="s">
        <v>19</v>
      </c>
      <c r="K2633" t="s">
        <v>11</v>
      </c>
    </row>
    <row r="2634" spans="1:11" x14ac:dyDescent="0.25">
      <c r="A2634" t="str">
        <f t="shared" si="164"/>
        <v>1002</v>
      </c>
      <c r="B2634" t="str">
        <f>"14"</f>
        <v>14</v>
      </c>
      <c r="C2634" t="s">
        <v>3427</v>
      </c>
      <c r="D2634" t="str">
        <f t="shared" si="162"/>
        <v>2</v>
      </c>
      <c r="E2634">
        <v>1537</v>
      </c>
      <c r="F2634">
        <v>1928</v>
      </c>
      <c r="G2634" t="s">
        <v>25</v>
      </c>
      <c r="H2634" t="s">
        <v>11</v>
      </c>
      <c r="I2634">
        <v>1</v>
      </c>
      <c r="J2634" t="s">
        <v>19</v>
      </c>
      <c r="K2634" t="s">
        <v>11</v>
      </c>
    </row>
    <row r="2635" spans="1:11" x14ac:dyDescent="0.25">
      <c r="A2635" t="str">
        <f t="shared" si="164"/>
        <v>1002</v>
      </c>
      <c r="B2635" t="str">
        <f>"15"</f>
        <v>15</v>
      </c>
      <c r="C2635" t="s">
        <v>3428</v>
      </c>
      <c r="D2635" t="str">
        <f t="shared" si="162"/>
        <v>2</v>
      </c>
      <c r="E2635">
        <v>1838</v>
      </c>
      <c r="F2635">
        <v>1949</v>
      </c>
      <c r="G2635" t="s">
        <v>123</v>
      </c>
      <c r="H2635" t="s">
        <v>11</v>
      </c>
      <c r="I2635">
        <v>1</v>
      </c>
      <c r="J2635" t="s">
        <v>19</v>
      </c>
      <c r="K2635" t="s">
        <v>11</v>
      </c>
    </row>
    <row r="2636" spans="1:11" x14ac:dyDescent="0.25">
      <c r="A2636" t="str">
        <f t="shared" si="164"/>
        <v>1002</v>
      </c>
      <c r="B2636" t="str">
        <f>"16"</f>
        <v>16</v>
      </c>
      <c r="C2636" t="s">
        <v>3429</v>
      </c>
      <c r="D2636" t="str">
        <f t="shared" si="162"/>
        <v>2</v>
      </c>
      <c r="E2636">
        <v>1761</v>
      </c>
      <c r="F2636">
        <v>1932</v>
      </c>
      <c r="G2636" t="s">
        <v>29</v>
      </c>
      <c r="H2636" t="s">
        <v>11</v>
      </c>
      <c r="I2636">
        <v>1</v>
      </c>
      <c r="J2636" t="s">
        <v>19</v>
      </c>
      <c r="K2636" t="s">
        <v>11</v>
      </c>
    </row>
    <row r="2637" spans="1:11" x14ac:dyDescent="0.25">
      <c r="A2637" t="str">
        <f t="shared" si="164"/>
        <v>1002</v>
      </c>
      <c r="B2637" t="str">
        <f>"17"</f>
        <v>17</v>
      </c>
      <c r="C2637" t="s">
        <v>3430</v>
      </c>
      <c r="D2637" t="str">
        <f t="shared" si="162"/>
        <v>2</v>
      </c>
      <c r="E2637">
        <v>1739</v>
      </c>
      <c r="F2637">
        <v>1931</v>
      </c>
      <c r="G2637" t="s">
        <v>29</v>
      </c>
      <c r="H2637" t="s">
        <v>11</v>
      </c>
      <c r="I2637">
        <v>1</v>
      </c>
      <c r="J2637" t="s">
        <v>19</v>
      </c>
      <c r="K2637" t="s">
        <v>11</v>
      </c>
    </row>
    <row r="2638" spans="1:11" x14ac:dyDescent="0.25">
      <c r="A2638" t="str">
        <f t="shared" si="164"/>
        <v>1002</v>
      </c>
      <c r="B2638" t="str">
        <f>"18"</f>
        <v>18</v>
      </c>
      <c r="C2638" t="s">
        <v>3431</v>
      </c>
      <c r="D2638" t="str">
        <f t="shared" si="162"/>
        <v>2</v>
      </c>
      <c r="E2638">
        <v>1377</v>
      </c>
      <c r="F2638">
        <v>1948</v>
      </c>
      <c r="G2638" t="s">
        <v>27</v>
      </c>
      <c r="H2638" t="s">
        <v>11</v>
      </c>
      <c r="I2638">
        <v>1</v>
      </c>
      <c r="J2638" t="s">
        <v>19</v>
      </c>
      <c r="K2638" t="s">
        <v>11</v>
      </c>
    </row>
    <row r="2639" spans="1:11" x14ac:dyDescent="0.25">
      <c r="A2639" t="str">
        <f t="shared" ref="A2639:A2651" si="165">"1003"</f>
        <v>1003</v>
      </c>
      <c r="B2639" t="str">
        <f>"2"</f>
        <v>2</v>
      </c>
      <c r="C2639" t="s">
        <v>3432</v>
      </c>
      <c r="D2639" t="str">
        <f t="shared" si="162"/>
        <v>2</v>
      </c>
      <c r="E2639">
        <v>1984</v>
      </c>
      <c r="F2639">
        <v>1947</v>
      </c>
      <c r="G2639" t="s">
        <v>35</v>
      </c>
      <c r="H2639" t="s">
        <v>11</v>
      </c>
      <c r="I2639">
        <v>1</v>
      </c>
      <c r="J2639" t="s">
        <v>19</v>
      </c>
      <c r="K2639" t="s">
        <v>11</v>
      </c>
    </row>
    <row r="2640" spans="1:11" x14ac:dyDescent="0.25">
      <c r="A2640" t="str">
        <f t="shared" si="165"/>
        <v>1003</v>
      </c>
      <c r="B2640" t="str">
        <f>"3"</f>
        <v>3</v>
      </c>
      <c r="C2640" t="s">
        <v>3433</v>
      </c>
      <c r="D2640" t="str">
        <f t="shared" si="162"/>
        <v>2</v>
      </c>
      <c r="E2640">
        <v>1523</v>
      </c>
      <c r="F2640">
        <v>1930</v>
      </c>
      <c r="G2640" t="s">
        <v>29</v>
      </c>
      <c r="H2640" t="s">
        <v>11</v>
      </c>
      <c r="I2640">
        <v>1</v>
      </c>
      <c r="J2640" t="s">
        <v>19</v>
      </c>
      <c r="K2640" t="s">
        <v>11</v>
      </c>
    </row>
    <row r="2641" spans="1:11" x14ac:dyDescent="0.25">
      <c r="A2641" t="str">
        <f t="shared" si="165"/>
        <v>1003</v>
      </c>
      <c r="B2641" t="str">
        <f>"4"</f>
        <v>4</v>
      </c>
      <c r="C2641" t="s">
        <v>3434</v>
      </c>
      <c r="D2641" t="str">
        <f t="shared" si="162"/>
        <v>2</v>
      </c>
      <c r="E2641">
        <v>2126</v>
      </c>
      <c r="F2641">
        <v>1930</v>
      </c>
      <c r="G2641" t="s">
        <v>2495</v>
      </c>
      <c r="H2641" t="s">
        <v>11</v>
      </c>
      <c r="I2641">
        <v>1</v>
      </c>
      <c r="J2641" t="s">
        <v>19</v>
      </c>
      <c r="K2641" t="s">
        <v>11</v>
      </c>
    </row>
    <row r="2642" spans="1:11" x14ac:dyDescent="0.25">
      <c r="A2642" t="str">
        <f t="shared" si="165"/>
        <v>1003</v>
      </c>
      <c r="B2642" t="str">
        <f>"5"</f>
        <v>5</v>
      </c>
      <c r="C2642" t="s">
        <v>3435</v>
      </c>
      <c r="D2642" t="str">
        <f t="shared" si="162"/>
        <v>2</v>
      </c>
      <c r="E2642">
        <v>1988</v>
      </c>
      <c r="F2642">
        <v>1930</v>
      </c>
      <c r="G2642" t="s">
        <v>29</v>
      </c>
      <c r="H2642" t="s">
        <v>11</v>
      </c>
      <c r="I2642">
        <v>1</v>
      </c>
      <c r="J2642" t="s">
        <v>19</v>
      </c>
      <c r="K2642" t="s">
        <v>11</v>
      </c>
    </row>
    <row r="2643" spans="1:11" x14ac:dyDescent="0.25">
      <c r="A2643" t="str">
        <f t="shared" si="165"/>
        <v>1003</v>
      </c>
      <c r="B2643" t="str">
        <f>"6"</f>
        <v>6</v>
      </c>
      <c r="C2643" t="s">
        <v>3436</v>
      </c>
      <c r="D2643" t="str">
        <f t="shared" si="162"/>
        <v>2</v>
      </c>
      <c r="E2643">
        <v>1805</v>
      </c>
      <c r="F2643">
        <v>1930</v>
      </c>
      <c r="G2643" t="s">
        <v>29</v>
      </c>
      <c r="H2643" t="s">
        <v>11</v>
      </c>
      <c r="I2643">
        <v>1</v>
      </c>
      <c r="J2643" t="s">
        <v>19</v>
      </c>
      <c r="K2643" t="s">
        <v>11</v>
      </c>
    </row>
    <row r="2644" spans="1:11" x14ac:dyDescent="0.25">
      <c r="A2644" t="str">
        <f t="shared" si="165"/>
        <v>1003</v>
      </c>
      <c r="B2644" t="str">
        <f>"7"</f>
        <v>7</v>
      </c>
      <c r="C2644" t="s">
        <v>3437</v>
      </c>
      <c r="D2644" t="str">
        <f t="shared" si="162"/>
        <v>2</v>
      </c>
      <c r="E2644">
        <v>1795</v>
      </c>
      <c r="F2644">
        <v>1933</v>
      </c>
      <c r="G2644" t="s">
        <v>35</v>
      </c>
      <c r="H2644" t="s">
        <v>11</v>
      </c>
      <c r="I2644">
        <v>1</v>
      </c>
      <c r="J2644" t="s">
        <v>19</v>
      </c>
      <c r="K2644" t="s">
        <v>11</v>
      </c>
    </row>
    <row r="2645" spans="1:11" x14ac:dyDescent="0.25">
      <c r="A2645" t="str">
        <f t="shared" si="165"/>
        <v>1003</v>
      </c>
      <c r="B2645" t="str">
        <f>"8"</f>
        <v>8</v>
      </c>
      <c r="C2645" t="s">
        <v>3438</v>
      </c>
      <c r="D2645" t="str">
        <f t="shared" si="162"/>
        <v>2</v>
      </c>
      <c r="E2645">
        <v>2104</v>
      </c>
      <c r="F2645">
        <v>1933</v>
      </c>
      <c r="G2645" t="s">
        <v>49</v>
      </c>
      <c r="H2645" t="s">
        <v>11</v>
      </c>
      <c r="I2645">
        <v>1</v>
      </c>
      <c r="J2645" t="s">
        <v>19</v>
      </c>
      <c r="K2645" t="s">
        <v>11</v>
      </c>
    </row>
    <row r="2646" spans="1:11" x14ac:dyDescent="0.25">
      <c r="A2646" t="str">
        <f t="shared" si="165"/>
        <v>1003</v>
      </c>
      <c r="B2646" t="str">
        <f>"9"</f>
        <v>9</v>
      </c>
      <c r="C2646" t="s">
        <v>3439</v>
      </c>
      <c r="D2646" t="str">
        <f t="shared" si="162"/>
        <v>2</v>
      </c>
      <c r="E2646">
        <v>1625</v>
      </c>
      <c r="F2646">
        <v>1933</v>
      </c>
      <c r="G2646" t="s">
        <v>49</v>
      </c>
      <c r="H2646" t="s">
        <v>11</v>
      </c>
      <c r="I2646">
        <v>1</v>
      </c>
      <c r="J2646" t="s">
        <v>19</v>
      </c>
      <c r="K2646" t="s">
        <v>11</v>
      </c>
    </row>
    <row r="2647" spans="1:11" x14ac:dyDescent="0.25">
      <c r="A2647" t="str">
        <f t="shared" si="165"/>
        <v>1003</v>
      </c>
      <c r="B2647" t="str">
        <f>"10"</f>
        <v>10</v>
      </c>
      <c r="C2647" t="s">
        <v>3440</v>
      </c>
      <c r="D2647" t="str">
        <f t="shared" si="162"/>
        <v>2</v>
      </c>
      <c r="E2647">
        <v>1588</v>
      </c>
      <c r="F2647">
        <v>1955</v>
      </c>
      <c r="G2647" t="s">
        <v>27</v>
      </c>
      <c r="H2647" t="s">
        <v>11</v>
      </c>
      <c r="I2647">
        <v>1</v>
      </c>
      <c r="J2647" t="s">
        <v>19</v>
      </c>
      <c r="K2647" t="s">
        <v>11</v>
      </c>
    </row>
    <row r="2648" spans="1:11" x14ac:dyDescent="0.25">
      <c r="A2648" t="str">
        <f t="shared" si="165"/>
        <v>1003</v>
      </c>
      <c r="B2648" t="str">
        <f>"11"</f>
        <v>11</v>
      </c>
      <c r="C2648" t="s">
        <v>3441</v>
      </c>
      <c r="D2648" t="str">
        <f t="shared" si="162"/>
        <v>2</v>
      </c>
      <c r="E2648">
        <v>1952</v>
      </c>
      <c r="F2648">
        <v>1935</v>
      </c>
      <c r="G2648" t="s">
        <v>49</v>
      </c>
      <c r="H2648" t="s">
        <v>11</v>
      </c>
      <c r="I2648">
        <v>1</v>
      </c>
      <c r="J2648" t="s">
        <v>19</v>
      </c>
      <c r="K2648" t="s">
        <v>11</v>
      </c>
    </row>
    <row r="2649" spans="1:11" x14ac:dyDescent="0.25">
      <c r="A2649" t="str">
        <f t="shared" si="165"/>
        <v>1003</v>
      </c>
      <c r="B2649" t="str">
        <f>"12"</f>
        <v>12</v>
      </c>
      <c r="C2649" t="s">
        <v>3442</v>
      </c>
      <c r="D2649" t="str">
        <f t="shared" si="162"/>
        <v>2</v>
      </c>
      <c r="E2649">
        <v>1672</v>
      </c>
      <c r="F2649">
        <v>1933</v>
      </c>
      <c r="G2649" t="s">
        <v>35</v>
      </c>
      <c r="H2649" t="s">
        <v>11</v>
      </c>
      <c r="I2649">
        <v>1</v>
      </c>
      <c r="J2649" t="s">
        <v>19</v>
      </c>
      <c r="K2649" t="s">
        <v>11</v>
      </c>
    </row>
    <row r="2650" spans="1:11" x14ac:dyDescent="0.25">
      <c r="A2650" t="str">
        <f t="shared" si="165"/>
        <v>1003</v>
      </c>
      <c r="B2650" t="str">
        <f>"13"</f>
        <v>13</v>
      </c>
      <c r="C2650" t="s">
        <v>3443</v>
      </c>
      <c r="D2650" t="str">
        <f t="shared" si="162"/>
        <v>2</v>
      </c>
      <c r="E2650">
        <v>1688</v>
      </c>
      <c r="F2650">
        <v>1930</v>
      </c>
      <c r="G2650" t="s">
        <v>29</v>
      </c>
      <c r="H2650" t="s">
        <v>11</v>
      </c>
      <c r="I2650">
        <v>1</v>
      </c>
      <c r="J2650" t="s">
        <v>19</v>
      </c>
      <c r="K2650" t="s">
        <v>11</v>
      </c>
    </row>
    <row r="2651" spans="1:11" x14ac:dyDescent="0.25">
      <c r="A2651" t="str">
        <f t="shared" si="165"/>
        <v>1003</v>
      </c>
      <c r="B2651" t="str">
        <f>"14"</f>
        <v>14</v>
      </c>
      <c r="C2651" t="s">
        <v>3444</v>
      </c>
      <c r="D2651" t="str">
        <f t="shared" si="162"/>
        <v>2</v>
      </c>
      <c r="E2651">
        <v>2036</v>
      </c>
      <c r="F2651">
        <v>1934</v>
      </c>
      <c r="G2651" t="s">
        <v>49</v>
      </c>
      <c r="H2651" t="s">
        <v>11</v>
      </c>
      <c r="I2651">
        <v>1</v>
      </c>
      <c r="J2651" t="s">
        <v>19</v>
      </c>
      <c r="K2651" t="s">
        <v>11</v>
      </c>
    </row>
    <row r="2652" spans="1:11" x14ac:dyDescent="0.25">
      <c r="A2652" t="str">
        <f t="shared" ref="A2652:A2674" si="166">"1004"</f>
        <v>1004</v>
      </c>
      <c r="B2652" t="str">
        <f>"1"</f>
        <v>1</v>
      </c>
      <c r="C2652" t="s">
        <v>3445</v>
      </c>
      <c r="D2652" t="str">
        <f t="shared" si="162"/>
        <v>2</v>
      </c>
      <c r="E2652">
        <v>2064</v>
      </c>
      <c r="F2652">
        <v>1929</v>
      </c>
      <c r="G2652" t="s">
        <v>49</v>
      </c>
      <c r="H2652" t="s">
        <v>11</v>
      </c>
      <c r="I2652">
        <v>1</v>
      </c>
      <c r="J2652" t="s">
        <v>19</v>
      </c>
      <c r="K2652" t="s">
        <v>11</v>
      </c>
    </row>
    <row r="2653" spans="1:11" x14ac:dyDescent="0.25">
      <c r="A2653" t="str">
        <f t="shared" si="166"/>
        <v>1004</v>
      </c>
      <c r="B2653" t="str">
        <f>"2"</f>
        <v>2</v>
      </c>
      <c r="C2653" t="s">
        <v>3446</v>
      </c>
      <c r="D2653" t="str">
        <f t="shared" si="162"/>
        <v>2</v>
      </c>
      <c r="E2653">
        <v>2416</v>
      </c>
      <c r="F2653">
        <v>1933</v>
      </c>
      <c r="G2653" t="s">
        <v>3447</v>
      </c>
      <c r="H2653" t="s">
        <v>11</v>
      </c>
      <c r="I2653">
        <v>1</v>
      </c>
      <c r="J2653" t="s">
        <v>19</v>
      </c>
      <c r="K2653" t="s">
        <v>11</v>
      </c>
    </row>
    <row r="2654" spans="1:11" x14ac:dyDescent="0.25">
      <c r="A2654" t="str">
        <f t="shared" si="166"/>
        <v>1004</v>
      </c>
      <c r="B2654" t="str">
        <f>"3"</f>
        <v>3</v>
      </c>
      <c r="C2654" t="s">
        <v>3448</v>
      </c>
      <c r="D2654" t="str">
        <f t="shared" si="162"/>
        <v>2</v>
      </c>
      <c r="E2654">
        <v>1529</v>
      </c>
      <c r="F2654">
        <v>1950</v>
      </c>
      <c r="G2654" t="s">
        <v>123</v>
      </c>
      <c r="H2654" t="s">
        <v>11</v>
      </c>
      <c r="I2654">
        <v>1</v>
      </c>
      <c r="J2654" t="s">
        <v>19</v>
      </c>
      <c r="K2654" t="s">
        <v>11</v>
      </c>
    </row>
    <row r="2655" spans="1:11" x14ac:dyDescent="0.25">
      <c r="A2655" t="str">
        <f t="shared" si="166"/>
        <v>1004</v>
      </c>
      <c r="B2655" t="str">
        <f>"4"</f>
        <v>4</v>
      </c>
      <c r="C2655" t="s">
        <v>3449</v>
      </c>
      <c r="D2655" t="str">
        <f t="shared" ref="D2655:D2718" si="167">"2"</f>
        <v>2</v>
      </c>
      <c r="E2655">
        <v>1680</v>
      </c>
      <c r="F2655">
        <v>1949</v>
      </c>
      <c r="G2655" t="s">
        <v>35</v>
      </c>
      <c r="H2655" t="s">
        <v>11</v>
      </c>
      <c r="I2655">
        <v>1</v>
      </c>
      <c r="J2655" t="s">
        <v>19</v>
      </c>
      <c r="K2655" t="s">
        <v>11</v>
      </c>
    </row>
    <row r="2656" spans="1:11" x14ac:dyDescent="0.25">
      <c r="A2656" t="str">
        <f t="shared" si="166"/>
        <v>1004</v>
      </c>
      <c r="B2656" t="str">
        <f>"5"</f>
        <v>5</v>
      </c>
      <c r="C2656" t="s">
        <v>3450</v>
      </c>
      <c r="D2656" t="str">
        <f t="shared" si="167"/>
        <v>2</v>
      </c>
      <c r="E2656">
        <v>1548</v>
      </c>
      <c r="F2656">
        <v>1947</v>
      </c>
      <c r="G2656" t="s">
        <v>35</v>
      </c>
      <c r="H2656" t="s">
        <v>11</v>
      </c>
      <c r="I2656">
        <v>1</v>
      </c>
      <c r="J2656" t="s">
        <v>19</v>
      </c>
      <c r="K2656" t="s">
        <v>11</v>
      </c>
    </row>
    <row r="2657" spans="1:11" x14ac:dyDescent="0.25">
      <c r="A2657" t="str">
        <f t="shared" si="166"/>
        <v>1004</v>
      </c>
      <c r="B2657" t="str">
        <f>"6"</f>
        <v>6</v>
      </c>
      <c r="C2657" t="s">
        <v>3451</v>
      </c>
      <c r="D2657" t="str">
        <f t="shared" si="167"/>
        <v>2</v>
      </c>
      <c r="E2657">
        <v>1956</v>
      </c>
      <c r="F2657">
        <v>1915</v>
      </c>
      <c r="G2657" t="s">
        <v>31</v>
      </c>
      <c r="H2657" t="s">
        <v>11</v>
      </c>
      <c r="I2657">
        <v>1</v>
      </c>
      <c r="J2657" t="s">
        <v>19</v>
      </c>
      <c r="K2657" t="s">
        <v>11</v>
      </c>
    </row>
    <row r="2658" spans="1:11" x14ac:dyDescent="0.25">
      <c r="A2658" t="str">
        <f t="shared" si="166"/>
        <v>1004</v>
      </c>
      <c r="B2658" t="str">
        <f>"7"</f>
        <v>7</v>
      </c>
      <c r="C2658" t="s">
        <v>3452</v>
      </c>
      <c r="D2658" t="str">
        <f t="shared" si="167"/>
        <v>2</v>
      </c>
      <c r="E2658">
        <v>1368</v>
      </c>
      <c r="F2658">
        <v>1946</v>
      </c>
      <c r="G2658" t="s">
        <v>27</v>
      </c>
      <c r="H2658" t="s">
        <v>11</v>
      </c>
      <c r="I2658">
        <v>1</v>
      </c>
      <c r="J2658" t="s">
        <v>19</v>
      </c>
      <c r="K2658" t="s">
        <v>11</v>
      </c>
    </row>
    <row r="2659" spans="1:11" x14ac:dyDescent="0.25">
      <c r="A2659" t="str">
        <f t="shared" si="166"/>
        <v>1004</v>
      </c>
      <c r="B2659" t="str">
        <f>"8"</f>
        <v>8</v>
      </c>
      <c r="C2659" t="s">
        <v>3453</v>
      </c>
      <c r="D2659" t="str">
        <f t="shared" si="167"/>
        <v>2</v>
      </c>
      <c r="E2659">
        <v>1368</v>
      </c>
      <c r="F2659">
        <v>1950</v>
      </c>
      <c r="G2659" t="s">
        <v>27</v>
      </c>
      <c r="H2659" t="s">
        <v>11</v>
      </c>
      <c r="I2659">
        <v>1</v>
      </c>
      <c r="J2659" t="s">
        <v>19</v>
      </c>
      <c r="K2659" t="s">
        <v>11</v>
      </c>
    </row>
    <row r="2660" spans="1:11" x14ac:dyDescent="0.25">
      <c r="A2660" t="str">
        <f t="shared" si="166"/>
        <v>1004</v>
      </c>
      <c r="B2660" t="str">
        <f>"9"</f>
        <v>9</v>
      </c>
      <c r="C2660" t="s">
        <v>3454</v>
      </c>
      <c r="D2660" t="str">
        <f t="shared" si="167"/>
        <v>2</v>
      </c>
      <c r="E2660">
        <v>1516</v>
      </c>
      <c r="F2660">
        <v>1950</v>
      </c>
      <c r="G2660" t="s">
        <v>123</v>
      </c>
      <c r="H2660" t="s">
        <v>11</v>
      </c>
      <c r="I2660">
        <v>1</v>
      </c>
      <c r="J2660" t="s">
        <v>19</v>
      </c>
      <c r="K2660" t="s">
        <v>11</v>
      </c>
    </row>
    <row r="2661" spans="1:11" x14ac:dyDescent="0.25">
      <c r="A2661" t="str">
        <f t="shared" si="166"/>
        <v>1004</v>
      </c>
      <c r="B2661" t="str">
        <f>"10"</f>
        <v>10</v>
      </c>
      <c r="C2661" t="s">
        <v>3455</v>
      </c>
      <c r="D2661" t="str">
        <f t="shared" si="167"/>
        <v>2</v>
      </c>
      <c r="E2661">
        <v>1934</v>
      </c>
      <c r="F2661">
        <v>1940</v>
      </c>
      <c r="G2661" t="s">
        <v>27</v>
      </c>
      <c r="H2661" t="s">
        <v>11</v>
      </c>
      <c r="I2661">
        <v>1</v>
      </c>
      <c r="J2661" t="s">
        <v>19</v>
      </c>
      <c r="K2661" t="s">
        <v>11</v>
      </c>
    </row>
    <row r="2662" spans="1:11" x14ac:dyDescent="0.25">
      <c r="A2662" t="str">
        <f t="shared" si="166"/>
        <v>1004</v>
      </c>
      <c r="B2662" t="str">
        <f>"11"</f>
        <v>11</v>
      </c>
      <c r="C2662" t="s">
        <v>3456</v>
      </c>
      <c r="D2662" t="str">
        <f t="shared" si="167"/>
        <v>2</v>
      </c>
      <c r="E2662">
        <v>1414</v>
      </c>
      <c r="F2662">
        <v>1946</v>
      </c>
      <c r="G2662" t="s">
        <v>58</v>
      </c>
      <c r="H2662" t="s">
        <v>11</v>
      </c>
      <c r="I2662">
        <v>1</v>
      </c>
      <c r="J2662" t="s">
        <v>19</v>
      </c>
      <c r="K2662" t="s">
        <v>11</v>
      </c>
    </row>
    <row r="2663" spans="1:11" x14ac:dyDescent="0.25">
      <c r="A2663" t="str">
        <f t="shared" si="166"/>
        <v>1004</v>
      </c>
      <c r="B2663" t="str">
        <f>"12"</f>
        <v>12</v>
      </c>
      <c r="C2663" t="s">
        <v>3457</v>
      </c>
      <c r="D2663" t="str">
        <f t="shared" si="167"/>
        <v>2</v>
      </c>
      <c r="E2663">
        <v>1676</v>
      </c>
      <c r="F2663">
        <v>1949</v>
      </c>
      <c r="G2663" t="s">
        <v>123</v>
      </c>
      <c r="H2663" t="s">
        <v>11</v>
      </c>
      <c r="I2663">
        <v>1</v>
      </c>
      <c r="J2663" t="s">
        <v>19</v>
      </c>
      <c r="K2663" t="s">
        <v>11</v>
      </c>
    </row>
    <row r="2664" spans="1:11" x14ac:dyDescent="0.25">
      <c r="A2664" t="str">
        <f t="shared" si="166"/>
        <v>1004</v>
      </c>
      <c r="B2664" t="str">
        <f>"13"</f>
        <v>13</v>
      </c>
      <c r="C2664" t="s">
        <v>3458</v>
      </c>
      <c r="D2664" t="str">
        <f t="shared" si="167"/>
        <v>2</v>
      </c>
      <c r="E2664">
        <v>1304</v>
      </c>
      <c r="F2664">
        <v>1948</v>
      </c>
      <c r="G2664" t="s">
        <v>123</v>
      </c>
      <c r="H2664" t="s">
        <v>11</v>
      </c>
      <c r="I2664">
        <v>1</v>
      </c>
      <c r="J2664" t="s">
        <v>19</v>
      </c>
      <c r="K2664" t="s">
        <v>11</v>
      </c>
    </row>
    <row r="2665" spans="1:11" x14ac:dyDescent="0.25">
      <c r="A2665" t="str">
        <f t="shared" si="166"/>
        <v>1004</v>
      </c>
      <c r="B2665" t="str">
        <f>"14"</f>
        <v>14</v>
      </c>
      <c r="C2665" t="s">
        <v>3459</v>
      </c>
      <c r="D2665" t="str">
        <f t="shared" si="167"/>
        <v>2</v>
      </c>
      <c r="E2665">
        <v>1090</v>
      </c>
      <c r="F2665">
        <v>1964</v>
      </c>
      <c r="G2665" t="s">
        <v>123</v>
      </c>
      <c r="H2665" t="s">
        <v>11</v>
      </c>
      <c r="I2665">
        <v>1</v>
      </c>
      <c r="J2665" t="s">
        <v>19</v>
      </c>
      <c r="K2665" t="s">
        <v>11</v>
      </c>
    </row>
    <row r="2666" spans="1:11" x14ac:dyDescent="0.25">
      <c r="A2666" t="str">
        <f t="shared" si="166"/>
        <v>1004</v>
      </c>
      <c r="B2666" t="str">
        <f>"15"</f>
        <v>15</v>
      </c>
      <c r="C2666" t="s">
        <v>3460</v>
      </c>
      <c r="D2666" t="str">
        <f t="shared" si="167"/>
        <v>2</v>
      </c>
      <c r="E2666">
        <v>1076</v>
      </c>
      <c r="F2666">
        <v>1941</v>
      </c>
      <c r="G2666" t="s">
        <v>123</v>
      </c>
      <c r="H2666" t="s">
        <v>11</v>
      </c>
      <c r="I2666">
        <v>1</v>
      </c>
      <c r="J2666" t="s">
        <v>19</v>
      </c>
      <c r="K2666" t="s">
        <v>11</v>
      </c>
    </row>
    <row r="2667" spans="1:11" x14ac:dyDescent="0.25">
      <c r="A2667" t="str">
        <f t="shared" si="166"/>
        <v>1004</v>
      </c>
      <c r="B2667" t="str">
        <f>"16"</f>
        <v>16</v>
      </c>
      <c r="C2667" t="s">
        <v>3461</v>
      </c>
      <c r="D2667" t="str">
        <f t="shared" si="167"/>
        <v>2</v>
      </c>
      <c r="E2667">
        <v>1699</v>
      </c>
      <c r="F2667">
        <v>1948</v>
      </c>
      <c r="G2667" t="s">
        <v>123</v>
      </c>
      <c r="H2667" t="s">
        <v>11</v>
      </c>
      <c r="I2667">
        <v>1</v>
      </c>
      <c r="J2667" t="s">
        <v>19</v>
      </c>
      <c r="K2667" t="s">
        <v>11</v>
      </c>
    </row>
    <row r="2668" spans="1:11" x14ac:dyDescent="0.25">
      <c r="A2668" t="str">
        <f t="shared" si="166"/>
        <v>1004</v>
      </c>
      <c r="B2668" t="str">
        <f>"17"</f>
        <v>17</v>
      </c>
      <c r="C2668" t="s">
        <v>3462</v>
      </c>
      <c r="D2668" t="str">
        <f t="shared" si="167"/>
        <v>2</v>
      </c>
      <c r="E2668">
        <v>1640</v>
      </c>
      <c r="F2668">
        <v>1948</v>
      </c>
      <c r="G2668" t="s">
        <v>123</v>
      </c>
      <c r="H2668" t="s">
        <v>11</v>
      </c>
      <c r="I2668">
        <v>1</v>
      </c>
      <c r="J2668" t="s">
        <v>19</v>
      </c>
      <c r="K2668" t="s">
        <v>11</v>
      </c>
    </row>
    <row r="2669" spans="1:11" x14ac:dyDescent="0.25">
      <c r="A2669" t="str">
        <f t="shared" si="166"/>
        <v>1004</v>
      </c>
      <c r="B2669" t="str">
        <f>"18"</f>
        <v>18</v>
      </c>
      <c r="C2669" t="s">
        <v>3463</v>
      </c>
      <c r="D2669" t="str">
        <f t="shared" si="167"/>
        <v>2</v>
      </c>
      <c r="E2669">
        <v>1636</v>
      </c>
      <c r="F2669">
        <v>1941</v>
      </c>
      <c r="G2669" t="s">
        <v>123</v>
      </c>
      <c r="H2669" t="s">
        <v>11</v>
      </c>
      <c r="I2669">
        <v>1</v>
      </c>
      <c r="J2669" t="s">
        <v>19</v>
      </c>
      <c r="K2669" t="s">
        <v>11</v>
      </c>
    </row>
    <row r="2670" spans="1:11" x14ac:dyDescent="0.25">
      <c r="A2670" t="str">
        <f t="shared" si="166"/>
        <v>1004</v>
      </c>
      <c r="B2670" t="str">
        <f>"19"</f>
        <v>19</v>
      </c>
      <c r="C2670" t="s">
        <v>3464</v>
      </c>
      <c r="D2670" t="str">
        <f t="shared" si="167"/>
        <v>2</v>
      </c>
      <c r="E2670">
        <v>1707</v>
      </c>
      <c r="F2670">
        <v>1944</v>
      </c>
      <c r="G2670" t="s">
        <v>123</v>
      </c>
      <c r="H2670" t="s">
        <v>11</v>
      </c>
      <c r="I2670">
        <v>1</v>
      </c>
      <c r="J2670" t="s">
        <v>19</v>
      </c>
      <c r="K2670" t="s">
        <v>11</v>
      </c>
    </row>
    <row r="2671" spans="1:11" x14ac:dyDescent="0.25">
      <c r="A2671" t="str">
        <f t="shared" si="166"/>
        <v>1004</v>
      </c>
      <c r="B2671" t="str">
        <f>"20"</f>
        <v>20</v>
      </c>
      <c r="C2671" t="s">
        <v>3465</v>
      </c>
      <c r="D2671" t="str">
        <f t="shared" si="167"/>
        <v>2</v>
      </c>
      <c r="E2671">
        <v>1600</v>
      </c>
      <c r="F2671">
        <v>1941</v>
      </c>
      <c r="G2671" t="s">
        <v>123</v>
      </c>
      <c r="H2671" t="s">
        <v>11</v>
      </c>
      <c r="I2671">
        <v>1</v>
      </c>
      <c r="J2671" t="s">
        <v>19</v>
      </c>
      <c r="K2671" t="s">
        <v>11</v>
      </c>
    </row>
    <row r="2672" spans="1:11" x14ac:dyDescent="0.25">
      <c r="A2672" t="str">
        <f t="shared" si="166"/>
        <v>1004</v>
      </c>
      <c r="B2672" t="str">
        <f>"21"</f>
        <v>21</v>
      </c>
      <c r="C2672" t="s">
        <v>3466</v>
      </c>
      <c r="D2672" t="str">
        <f t="shared" si="167"/>
        <v>2</v>
      </c>
      <c r="E2672">
        <v>1552</v>
      </c>
      <c r="F2672">
        <v>1941</v>
      </c>
      <c r="G2672" t="s">
        <v>123</v>
      </c>
      <c r="H2672" t="s">
        <v>11</v>
      </c>
      <c r="I2672">
        <v>1</v>
      </c>
      <c r="J2672" t="s">
        <v>19</v>
      </c>
      <c r="K2672" t="s">
        <v>11</v>
      </c>
    </row>
    <row r="2673" spans="1:11" x14ac:dyDescent="0.25">
      <c r="A2673" t="str">
        <f t="shared" si="166"/>
        <v>1004</v>
      </c>
      <c r="B2673" t="str">
        <f>"22"</f>
        <v>22</v>
      </c>
      <c r="C2673" t="s">
        <v>3467</v>
      </c>
      <c r="D2673" t="str">
        <f t="shared" si="167"/>
        <v>2</v>
      </c>
      <c r="E2673">
        <v>1340</v>
      </c>
      <c r="F2673">
        <v>1926</v>
      </c>
      <c r="G2673" t="s">
        <v>25</v>
      </c>
      <c r="H2673" t="s">
        <v>11</v>
      </c>
      <c r="I2673">
        <v>1</v>
      </c>
      <c r="J2673" t="s">
        <v>19</v>
      </c>
      <c r="K2673" t="s">
        <v>11</v>
      </c>
    </row>
    <row r="2674" spans="1:11" x14ac:dyDescent="0.25">
      <c r="A2674" t="str">
        <f t="shared" si="166"/>
        <v>1004</v>
      </c>
      <c r="B2674" t="str">
        <f>"23"</f>
        <v>23</v>
      </c>
      <c r="C2674" t="s">
        <v>3468</v>
      </c>
      <c r="D2674" t="str">
        <f t="shared" si="167"/>
        <v>2</v>
      </c>
      <c r="E2674">
        <v>1690</v>
      </c>
      <c r="F2674">
        <v>1929</v>
      </c>
      <c r="G2674" t="s">
        <v>49</v>
      </c>
      <c r="H2674" t="s">
        <v>11</v>
      </c>
      <c r="I2674">
        <v>1</v>
      </c>
      <c r="J2674" t="s">
        <v>19</v>
      </c>
      <c r="K2674" t="s">
        <v>11</v>
      </c>
    </row>
    <row r="2675" spans="1:11" x14ac:dyDescent="0.25">
      <c r="A2675" t="str">
        <f t="shared" ref="A2675:A2692" si="168">"1005"</f>
        <v>1005</v>
      </c>
      <c r="B2675" t="str">
        <f>"1"</f>
        <v>1</v>
      </c>
      <c r="C2675" t="s">
        <v>3469</v>
      </c>
      <c r="D2675" t="str">
        <f t="shared" si="167"/>
        <v>2</v>
      </c>
      <c r="E2675">
        <v>1536</v>
      </c>
      <c r="F2675">
        <v>1941</v>
      </c>
      <c r="G2675" t="s">
        <v>49</v>
      </c>
      <c r="H2675" t="s">
        <v>11</v>
      </c>
      <c r="I2675">
        <v>1</v>
      </c>
      <c r="J2675" t="s">
        <v>19</v>
      </c>
      <c r="K2675" t="s">
        <v>11</v>
      </c>
    </row>
    <row r="2676" spans="1:11" x14ac:dyDescent="0.25">
      <c r="A2676" t="str">
        <f t="shared" si="168"/>
        <v>1005</v>
      </c>
      <c r="B2676" t="str">
        <f>"2"</f>
        <v>2</v>
      </c>
      <c r="C2676" t="s">
        <v>3470</v>
      </c>
      <c r="D2676" t="str">
        <f t="shared" si="167"/>
        <v>2</v>
      </c>
      <c r="E2676">
        <v>1217</v>
      </c>
      <c r="F2676">
        <v>1925</v>
      </c>
      <c r="G2676" t="s">
        <v>29</v>
      </c>
      <c r="H2676" t="s">
        <v>11</v>
      </c>
      <c r="I2676">
        <v>1</v>
      </c>
      <c r="J2676" t="s">
        <v>19</v>
      </c>
      <c r="K2676" t="s">
        <v>11</v>
      </c>
    </row>
    <row r="2677" spans="1:11" x14ac:dyDescent="0.25">
      <c r="A2677" t="str">
        <f t="shared" si="168"/>
        <v>1005</v>
      </c>
      <c r="B2677" t="str">
        <f>"3"</f>
        <v>3</v>
      </c>
      <c r="C2677" t="s">
        <v>3471</v>
      </c>
      <c r="D2677" t="str">
        <f t="shared" si="167"/>
        <v>2</v>
      </c>
      <c r="E2677">
        <v>1418</v>
      </c>
      <c r="F2677">
        <v>1918</v>
      </c>
      <c r="G2677" t="s">
        <v>29</v>
      </c>
      <c r="H2677" t="s">
        <v>11</v>
      </c>
      <c r="I2677">
        <v>1</v>
      </c>
      <c r="J2677" t="s">
        <v>19</v>
      </c>
      <c r="K2677" t="s">
        <v>11</v>
      </c>
    </row>
    <row r="2678" spans="1:11" x14ac:dyDescent="0.25">
      <c r="A2678" t="str">
        <f t="shared" si="168"/>
        <v>1005</v>
      </c>
      <c r="B2678" t="str">
        <f>"4"</f>
        <v>4</v>
      </c>
      <c r="C2678" t="s">
        <v>3472</v>
      </c>
      <c r="D2678" t="str">
        <f t="shared" si="167"/>
        <v>2</v>
      </c>
      <c r="E2678">
        <v>1242</v>
      </c>
      <c r="F2678">
        <v>1920</v>
      </c>
      <c r="G2678" t="s">
        <v>49</v>
      </c>
      <c r="H2678" t="s">
        <v>11</v>
      </c>
      <c r="I2678">
        <v>1</v>
      </c>
      <c r="J2678" t="s">
        <v>19</v>
      </c>
      <c r="K2678" t="s">
        <v>11</v>
      </c>
    </row>
    <row r="2679" spans="1:11" x14ac:dyDescent="0.25">
      <c r="A2679" t="str">
        <f t="shared" si="168"/>
        <v>1005</v>
      </c>
      <c r="B2679" t="str">
        <f>"5"</f>
        <v>5</v>
      </c>
      <c r="C2679" t="s">
        <v>3473</v>
      </c>
      <c r="D2679" t="str">
        <f t="shared" si="167"/>
        <v>2</v>
      </c>
      <c r="E2679">
        <v>1503</v>
      </c>
      <c r="F2679">
        <v>1920</v>
      </c>
      <c r="G2679" t="s">
        <v>29</v>
      </c>
      <c r="H2679" t="s">
        <v>11</v>
      </c>
      <c r="I2679">
        <v>1</v>
      </c>
      <c r="J2679" t="s">
        <v>19</v>
      </c>
      <c r="K2679" t="s">
        <v>11</v>
      </c>
    </row>
    <row r="2680" spans="1:11" x14ac:dyDescent="0.25">
      <c r="A2680" t="str">
        <f t="shared" si="168"/>
        <v>1005</v>
      </c>
      <c r="B2680" t="str">
        <f>"6"</f>
        <v>6</v>
      </c>
      <c r="C2680" t="s">
        <v>3474</v>
      </c>
      <c r="D2680" t="str">
        <f t="shared" si="167"/>
        <v>2</v>
      </c>
      <c r="E2680">
        <v>1542</v>
      </c>
      <c r="F2680">
        <v>1925</v>
      </c>
      <c r="G2680" t="s">
        <v>29</v>
      </c>
      <c r="H2680" t="s">
        <v>11</v>
      </c>
      <c r="I2680">
        <v>1</v>
      </c>
      <c r="J2680" t="s">
        <v>19</v>
      </c>
      <c r="K2680" t="s">
        <v>11</v>
      </c>
    </row>
    <row r="2681" spans="1:11" x14ac:dyDescent="0.25">
      <c r="A2681" t="str">
        <f t="shared" si="168"/>
        <v>1005</v>
      </c>
      <c r="B2681" t="str">
        <f>"7"</f>
        <v>7</v>
      </c>
      <c r="C2681" t="s">
        <v>3475</v>
      </c>
      <c r="D2681" t="str">
        <f t="shared" si="167"/>
        <v>2</v>
      </c>
      <c r="E2681">
        <v>1564</v>
      </c>
      <c r="F2681">
        <v>1952</v>
      </c>
      <c r="G2681" t="s">
        <v>29</v>
      </c>
      <c r="H2681" t="s">
        <v>11</v>
      </c>
      <c r="I2681">
        <v>1</v>
      </c>
      <c r="J2681" t="s">
        <v>19</v>
      </c>
      <c r="K2681" t="s">
        <v>11</v>
      </c>
    </row>
    <row r="2682" spans="1:11" x14ac:dyDescent="0.25">
      <c r="A2682" t="str">
        <f t="shared" si="168"/>
        <v>1005</v>
      </c>
      <c r="B2682" t="str">
        <f>"8"</f>
        <v>8</v>
      </c>
      <c r="C2682" t="s">
        <v>3476</v>
      </c>
      <c r="D2682" t="str">
        <f t="shared" si="167"/>
        <v>2</v>
      </c>
      <c r="E2682">
        <v>1564</v>
      </c>
      <c r="F2682">
        <v>1925</v>
      </c>
      <c r="G2682" t="s">
        <v>29</v>
      </c>
      <c r="H2682" t="s">
        <v>11</v>
      </c>
      <c r="I2682">
        <v>1</v>
      </c>
      <c r="J2682" t="s">
        <v>19</v>
      </c>
      <c r="K2682" t="s">
        <v>11</v>
      </c>
    </row>
    <row r="2683" spans="1:11" x14ac:dyDescent="0.25">
      <c r="A2683" t="str">
        <f t="shared" si="168"/>
        <v>1005</v>
      </c>
      <c r="B2683" t="str">
        <f>"9"</f>
        <v>9</v>
      </c>
      <c r="C2683" t="s">
        <v>3477</v>
      </c>
      <c r="D2683" t="str">
        <f t="shared" si="167"/>
        <v>2</v>
      </c>
      <c r="E2683">
        <v>1744</v>
      </c>
      <c r="F2683">
        <v>1927</v>
      </c>
      <c r="G2683" t="s">
        <v>49</v>
      </c>
      <c r="H2683" t="s">
        <v>11</v>
      </c>
      <c r="I2683">
        <v>1</v>
      </c>
      <c r="J2683" t="s">
        <v>19</v>
      </c>
      <c r="K2683" t="s">
        <v>11</v>
      </c>
    </row>
    <row r="2684" spans="1:11" x14ac:dyDescent="0.25">
      <c r="A2684" t="str">
        <f t="shared" si="168"/>
        <v>1005</v>
      </c>
      <c r="B2684" t="str">
        <f>"10"</f>
        <v>10</v>
      </c>
      <c r="C2684" t="s">
        <v>3478</v>
      </c>
      <c r="D2684" t="str">
        <f t="shared" si="167"/>
        <v>2</v>
      </c>
      <c r="E2684">
        <v>1709</v>
      </c>
      <c r="F2684">
        <v>1926</v>
      </c>
      <c r="G2684" t="s">
        <v>29</v>
      </c>
      <c r="H2684" t="s">
        <v>11</v>
      </c>
      <c r="I2684">
        <v>1</v>
      </c>
      <c r="J2684" t="s">
        <v>19</v>
      </c>
      <c r="K2684" t="s">
        <v>11</v>
      </c>
    </row>
    <row r="2685" spans="1:11" x14ac:dyDescent="0.25">
      <c r="A2685" t="str">
        <f t="shared" si="168"/>
        <v>1005</v>
      </c>
      <c r="B2685" t="str">
        <f>"12"</f>
        <v>12</v>
      </c>
      <c r="C2685" t="s">
        <v>3479</v>
      </c>
      <c r="D2685" t="str">
        <f t="shared" si="167"/>
        <v>2</v>
      </c>
      <c r="E2685">
        <v>1217</v>
      </c>
      <c r="F2685">
        <v>1925</v>
      </c>
      <c r="G2685" t="s">
        <v>29</v>
      </c>
      <c r="H2685" t="s">
        <v>11</v>
      </c>
      <c r="I2685">
        <v>1</v>
      </c>
      <c r="J2685" t="s">
        <v>19</v>
      </c>
      <c r="K2685" t="s">
        <v>11</v>
      </c>
    </row>
    <row r="2686" spans="1:11" x14ac:dyDescent="0.25">
      <c r="A2686" t="str">
        <f t="shared" si="168"/>
        <v>1005</v>
      </c>
      <c r="B2686" t="str">
        <f>"13"</f>
        <v>13</v>
      </c>
      <c r="C2686" t="s">
        <v>3480</v>
      </c>
      <c r="D2686" t="str">
        <f t="shared" si="167"/>
        <v>2</v>
      </c>
      <c r="E2686">
        <v>1528</v>
      </c>
      <c r="F2686">
        <v>1925</v>
      </c>
      <c r="G2686" t="s">
        <v>29</v>
      </c>
      <c r="H2686" t="s">
        <v>11</v>
      </c>
      <c r="I2686">
        <v>1</v>
      </c>
      <c r="J2686" t="s">
        <v>19</v>
      </c>
      <c r="K2686" t="s">
        <v>11</v>
      </c>
    </row>
    <row r="2687" spans="1:11" x14ac:dyDescent="0.25">
      <c r="A2687" t="str">
        <f t="shared" si="168"/>
        <v>1005</v>
      </c>
      <c r="B2687" t="str">
        <f>"14"</f>
        <v>14</v>
      </c>
      <c r="C2687" t="s">
        <v>3481</v>
      </c>
      <c r="D2687" t="str">
        <f t="shared" si="167"/>
        <v>2</v>
      </c>
      <c r="E2687">
        <v>1405</v>
      </c>
      <c r="F2687">
        <v>1925</v>
      </c>
      <c r="G2687" t="s">
        <v>49</v>
      </c>
      <c r="H2687" t="s">
        <v>11</v>
      </c>
      <c r="I2687">
        <v>1</v>
      </c>
      <c r="J2687" t="s">
        <v>19</v>
      </c>
      <c r="K2687" t="s">
        <v>11</v>
      </c>
    </row>
    <row r="2688" spans="1:11" x14ac:dyDescent="0.25">
      <c r="A2688" t="str">
        <f t="shared" si="168"/>
        <v>1005</v>
      </c>
      <c r="B2688" t="str">
        <f>"15"</f>
        <v>15</v>
      </c>
      <c r="C2688" t="s">
        <v>3482</v>
      </c>
      <c r="D2688" t="str">
        <f t="shared" si="167"/>
        <v>2</v>
      </c>
      <c r="E2688">
        <v>1754</v>
      </c>
      <c r="F2688">
        <v>1931</v>
      </c>
      <c r="G2688" t="s">
        <v>25</v>
      </c>
      <c r="H2688" t="s">
        <v>11</v>
      </c>
      <c r="I2688">
        <v>1</v>
      </c>
      <c r="J2688" t="s">
        <v>19</v>
      </c>
      <c r="K2688" t="s">
        <v>11</v>
      </c>
    </row>
    <row r="2689" spans="1:11" x14ac:dyDescent="0.25">
      <c r="A2689" t="str">
        <f t="shared" si="168"/>
        <v>1005</v>
      </c>
      <c r="B2689" t="str">
        <f>"16"</f>
        <v>16</v>
      </c>
      <c r="C2689" t="s">
        <v>3483</v>
      </c>
      <c r="D2689" t="str">
        <f t="shared" si="167"/>
        <v>2</v>
      </c>
      <c r="E2689">
        <v>1454</v>
      </c>
      <c r="F2689">
        <v>1930</v>
      </c>
      <c r="G2689" t="s">
        <v>49</v>
      </c>
      <c r="H2689" t="s">
        <v>11</v>
      </c>
      <c r="I2689">
        <v>1</v>
      </c>
      <c r="J2689" t="s">
        <v>19</v>
      </c>
      <c r="K2689" t="s">
        <v>11</v>
      </c>
    </row>
    <row r="2690" spans="1:11" x14ac:dyDescent="0.25">
      <c r="A2690" t="str">
        <f t="shared" si="168"/>
        <v>1005</v>
      </c>
      <c r="B2690" t="str">
        <f>"17"</f>
        <v>17</v>
      </c>
      <c r="C2690" t="s">
        <v>3484</v>
      </c>
      <c r="D2690" t="str">
        <f t="shared" si="167"/>
        <v>2</v>
      </c>
      <c r="E2690">
        <v>1718</v>
      </c>
      <c r="F2690">
        <v>1914</v>
      </c>
      <c r="G2690" t="s">
        <v>49</v>
      </c>
      <c r="H2690" t="s">
        <v>11</v>
      </c>
      <c r="I2690">
        <v>1</v>
      </c>
      <c r="J2690" t="s">
        <v>19</v>
      </c>
      <c r="K2690" t="s">
        <v>11</v>
      </c>
    </row>
    <row r="2691" spans="1:11" x14ac:dyDescent="0.25">
      <c r="A2691" t="str">
        <f t="shared" si="168"/>
        <v>1005</v>
      </c>
      <c r="B2691" t="str">
        <f>"18"</f>
        <v>18</v>
      </c>
      <c r="C2691" t="s">
        <v>3485</v>
      </c>
      <c r="D2691" t="str">
        <f t="shared" si="167"/>
        <v>2</v>
      </c>
      <c r="E2691">
        <v>1542</v>
      </c>
      <c r="F2691">
        <v>1929</v>
      </c>
      <c r="G2691" t="s">
        <v>29</v>
      </c>
      <c r="H2691" t="s">
        <v>11</v>
      </c>
      <c r="I2691">
        <v>1</v>
      </c>
      <c r="J2691" t="s">
        <v>19</v>
      </c>
      <c r="K2691" t="s">
        <v>11</v>
      </c>
    </row>
    <row r="2692" spans="1:11" x14ac:dyDescent="0.25">
      <c r="A2692" t="str">
        <f t="shared" si="168"/>
        <v>1005</v>
      </c>
      <c r="B2692" t="str">
        <f>"19"</f>
        <v>19</v>
      </c>
      <c r="C2692" t="s">
        <v>3486</v>
      </c>
      <c r="D2692" t="str">
        <f t="shared" si="167"/>
        <v>2</v>
      </c>
      <c r="E2692">
        <v>1864</v>
      </c>
      <c r="F2692">
        <v>1924</v>
      </c>
      <c r="G2692" t="s">
        <v>49</v>
      </c>
      <c r="H2692" t="s">
        <v>11</v>
      </c>
      <c r="I2692">
        <v>1</v>
      </c>
      <c r="J2692" t="s">
        <v>19</v>
      </c>
      <c r="K2692" t="s">
        <v>11</v>
      </c>
    </row>
    <row r="2693" spans="1:11" x14ac:dyDescent="0.25">
      <c r="A2693" t="str">
        <f t="shared" ref="A2693:A2719" si="169">"1006"</f>
        <v>1006</v>
      </c>
      <c r="B2693" t="str">
        <f>"1"</f>
        <v>1</v>
      </c>
      <c r="C2693" t="s">
        <v>3487</v>
      </c>
      <c r="D2693" t="str">
        <f t="shared" si="167"/>
        <v>2</v>
      </c>
      <c r="E2693">
        <v>1875</v>
      </c>
      <c r="F2693">
        <v>1922</v>
      </c>
      <c r="G2693" t="s">
        <v>31</v>
      </c>
      <c r="H2693" t="s">
        <v>11</v>
      </c>
      <c r="I2693">
        <v>1</v>
      </c>
      <c r="J2693" t="s">
        <v>19</v>
      </c>
      <c r="K2693" t="s">
        <v>11</v>
      </c>
    </row>
    <row r="2694" spans="1:11" x14ac:dyDescent="0.25">
      <c r="A2694" t="str">
        <f t="shared" si="169"/>
        <v>1006</v>
      </c>
      <c r="B2694" t="str">
        <f>"2"</f>
        <v>2</v>
      </c>
      <c r="C2694" t="s">
        <v>3488</v>
      </c>
      <c r="D2694" t="str">
        <f t="shared" si="167"/>
        <v>2</v>
      </c>
      <c r="E2694">
        <v>1972</v>
      </c>
      <c r="F2694">
        <v>1924</v>
      </c>
      <c r="G2694" t="s">
        <v>35</v>
      </c>
      <c r="H2694" t="s">
        <v>11</v>
      </c>
      <c r="I2694">
        <v>1</v>
      </c>
      <c r="J2694" t="s">
        <v>19</v>
      </c>
      <c r="K2694" t="s">
        <v>11</v>
      </c>
    </row>
    <row r="2695" spans="1:11" x14ac:dyDescent="0.25">
      <c r="A2695" t="str">
        <f t="shared" si="169"/>
        <v>1006</v>
      </c>
      <c r="B2695" t="str">
        <f>"3"</f>
        <v>3</v>
      </c>
      <c r="C2695" t="s">
        <v>3489</v>
      </c>
      <c r="D2695" t="str">
        <f t="shared" si="167"/>
        <v>2</v>
      </c>
      <c r="E2695">
        <v>2144</v>
      </c>
      <c r="F2695">
        <v>1924</v>
      </c>
      <c r="G2695" t="s">
        <v>49</v>
      </c>
      <c r="H2695" t="s">
        <v>11</v>
      </c>
      <c r="I2695">
        <v>1</v>
      </c>
      <c r="J2695" t="s">
        <v>19</v>
      </c>
      <c r="K2695" t="s">
        <v>11</v>
      </c>
    </row>
    <row r="2696" spans="1:11" x14ac:dyDescent="0.25">
      <c r="A2696" t="str">
        <f t="shared" si="169"/>
        <v>1006</v>
      </c>
      <c r="B2696" t="str">
        <f>"5"</f>
        <v>5</v>
      </c>
      <c r="C2696" t="s">
        <v>3490</v>
      </c>
      <c r="D2696" t="str">
        <f t="shared" si="167"/>
        <v>2</v>
      </c>
      <c r="E2696">
        <v>1822</v>
      </c>
      <c r="F2696">
        <v>1930</v>
      </c>
      <c r="G2696" t="s">
        <v>29</v>
      </c>
      <c r="H2696" t="s">
        <v>11</v>
      </c>
      <c r="I2696">
        <v>1</v>
      </c>
      <c r="J2696" t="s">
        <v>19</v>
      </c>
      <c r="K2696" t="s">
        <v>11</v>
      </c>
    </row>
    <row r="2697" spans="1:11" x14ac:dyDescent="0.25">
      <c r="A2697" t="str">
        <f t="shared" si="169"/>
        <v>1006</v>
      </c>
      <c r="B2697" t="str">
        <f>"6"</f>
        <v>6</v>
      </c>
      <c r="C2697" t="s">
        <v>3491</v>
      </c>
      <c r="D2697" t="str">
        <f t="shared" si="167"/>
        <v>2</v>
      </c>
      <c r="E2697">
        <v>1822</v>
      </c>
      <c r="F2697">
        <v>1928</v>
      </c>
      <c r="G2697" t="s">
        <v>29</v>
      </c>
      <c r="H2697" t="s">
        <v>11</v>
      </c>
      <c r="I2697">
        <v>1</v>
      </c>
      <c r="J2697" t="s">
        <v>19</v>
      </c>
      <c r="K2697" t="s">
        <v>11</v>
      </c>
    </row>
    <row r="2698" spans="1:11" x14ac:dyDescent="0.25">
      <c r="A2698" t="str">
        <f t="shared" si="169"/>
        <v>1006</v>
      </c>
      <c r="B2698" t="str">
        <f>"7"</f>
        <v>7</v>
      </c>
      <c r="C2698" t="s">
        <v>3492</v>
      </c>
      <c r="D2698" t="str">
        <f t="shared" si="167"/>
        <v>2</v>
      </c>
      <c r="E2698">
        <v>1620</v>
      </c>
      <c r="F2698">
        <v>1925</v>
      </c>
      <c r="G2698" t="s">
        <v>29</v>
      </c>
      <c r="H2698" t="s">
        <v>11</v>
      </c>
      <c r="I2698">
        <v>1</v>
      </c>
      <c r="J2698" t="s">
        <v>19</v>
      </c>
      <c r="K2698" t="s">
        <v>11</v>
      </c>
    </row>
    <row r="2699" spans="1:11" x14ac:dyDescent="0.25">
      <c r="A2699" t="str">
        <f t="shared" si="169"/>
        <v>1006</v>
      </c>
      <c r="B2699" t="str">
        <f>"8"</f>
        <v>8</v>
      </c>
      <c r="C2699" t="s">
        <v>3493</v>
      </c>
      <c r="D2699" t="str">
        <f t="shared" si="167"/>
        <v>2</v>
      </c>
      <c r="E2699">
        <v>1764</v>
      </c>
      <c r="F2699">
        <v>1927</v>
      </c>
      <c r="G2699" t="s">
        <v>29</v>
      </c>
      <c r="H2699" t="s">
        <v>11</v>
      </c>
      <c r="I2699">
        <v>1</v>
      </c>
      <c r="J2699" t="s">
        <v>19</v>
      </c>
      <c r="K2699" t="s">
        <v>11</v>
      </c>
    </row>
    <row r="2700" spans="1:11" x14ac:dyDescent="0.25">
      <c r="A2700" t="str">
        <f t="shared" si="169"/>
        <v>1006</v>
      </c>
      <c r="B2700" t="str">
        <f>"9"</f>
        <v>9</v>
      </c>
      <c r="C2700" t="s">
        <v>3494</v>
      </c>
      <c r="D2700" t="str">
        <f t="shared" si="167"/>
        <v>2</v>
      </c>
      <c r="E2700">
        <v>1620</v>
      </c>
      <c r="F2700">
        <v>1931</v>
      </c>
      <c r="G2700" t="s">
        <v>29</v>
      </c>
      <c r="H2700" t="s">
        <v>11</v>
      </c>
      <c r="I2700">
        <v>1</v>
      </c>
      <c r="J2700" t="s">
        <v>19</v>
      </c>
      <c r="K2700" t="s">
        <v>11</v>
      </c>
    </row>
    <row r="2701" spans="1:11" x14ac:dyDescent="0.25">
      <c r="A2701" t="str">
        <f t="shared" si="169"/>
        <v>1006</v>
      </c>
      <c r="B2701" t="str">
        <f>"10"</f>
        <v>10</v>
      </c>
      <c r="C2701" t="s">
        <v>3495</v>
      </c>
      <c r="D2701" t="str">
        <f t="shared" si="167"/>
        <v>2</v>
      </c>
      <c r="E2701">
        <v>1440</v>
      </c>
      <c r="F2701">
        <v>1931</v>
      </c>
      <c r="G2701" t="s">
        <v>25</v>
      </c>
      <c r="H2701" t="s">
        <v>11</v>
      </c>
      <c r="I2701">
        <v>1</v>
      </c>
      <c r="J2701" t="s">
        <v>19</v>
      </c>
      <c r="K2701" t="s">
        <v>11</v>
      </c>
    </row>
    <row r="2702" spans="1:11" x14ac:dyDescent="0.25">
      <c r="A2702" t="str">
        <f t="shared" si="169"/>
        <v>1006</v>
      </c>
      <c r="B2702" t="str">
        <f>"11"</f>
        <v>11</v>
      </c>
      <c r="C2702" t="s">
        <v>3496</v>
      </c>
      <c r="D2702" t="str">
        <f t="shared" si="167"/>
        <v>2</v>
      </c>
      <c r="E2702">
        <v>1248</v>
      </c>
      <c r="F2702">
        <v>1931</v>
      </c>
      <c r="G2702" t="s">
        <v>25</v>
      </c>
      <c r="H2702" t="s">
        <v>11</v>
      </c>
      <c r="I2702">
        <v>1</v>
      </c>
      <c r="J2702" t="s">
        <v>19</v>
      </c>
      <c r="K2702" t="s">
        <v>11</v>
      </c>
    </row>
    <row r="2703" spans="1:11" x14ac:dyDescent="0.25">
      <c r="A2703" t="str">
        <f t="shared" si="169"/>
        <v>1006</v>
      </c>
      <c r="B2703" t="str">
        <f>"12"</f>
        <v>12</v>
      </c>
      <c r="C2703" t="s">
        <v>3497</v>
      </c>
      <c r="D2703" t="str">
        <f t="shared" si="167"/>
        <v>2</v>
      </c>
      <c r="E2703">
        <v>1436</v>
      </c>
      <c r="F2703">
        <v>1927</v>
      </c>
      <c r="G2703" t="s">
        <v>29</v>
      </c>
      <c r="H2703" t="s">
        <v>11</v>
      </c>
      <c r="I2703">
        <v>1</v>
      </c>
      <c r="J2703" t="s">
        <v>19</v>
      </c>
      <c r="K2703" t="s">
        <v>11</v>
      </c>
    </row>
    <row r="2704" spans="1:11" x14ac:dyDescent="0.25">
      <c r="A2704" t="str">
        <f t="shared" si="169"/>
        <v>1006</v>
      </c>
      <c r="B2704" t="str">
        <f>"13"</f>
        <v>13</v>
      </c>
      <c r="C2704" t="s">
        <v>3498</v>
      </c>
      <c r="D2704" t="str">
        <f t="shared" si="167"/>
        <v>2</v>
      </c>
      <c r="E2704">
        <v>1656</v>
      </c>
      <c r="F2704">
        <v>1927</v>
      </c>
      <c r="G2704" t="s">
        <v>29</v>
      </c>
      <c r="H2704" t="s">
        <v>11</v>
      </c>
      <c r="I2704">
        <v>1</v>
      </c>
      <c r="J2704" t="s">
        <v>19</v>
      </c>
      <c r="K2704" t="s">
        <v>11</v>
      </c>
    </row>
    <row r="2705" spans="1:11" x14ac:dyDescent="0.25">
      <c r="A2705" t="str">
        <f t="shared" si="169"/>
        <v>1006</v>
      </c>
      <c r="B2705" t="str">
        <f>"14"</f>
        <v>14</v>
      </c>
      <c r="C2705" t="s">
        <v>3499</v>
      </c>
      <c r="D2705" t="str">
        <f t="shared" si="167"/>
        <v>2</v>
      </c>
      <c r="E2705">
        <v>1824</v>
      </c>
      <c r="F2705">
        <v>1927</v>
      </c>
      <c r="G2705" t="s">
        <v>29</v>
      </c>
      <c r="H2705" t="s">
        <v>11</v>
      </c>
      <c r="I2705">
        <v>1</v>
      </c>
      <c r="J2705" t="s">
        <v>19</v>
      </c>
      <c r="K2705" t="s">
        <v>11</v>
      </c>
    </row>
    <row r="2706" spans="1:11" x14ac:dyDescent="0.25">
      <c r="A2706" t="str">
        <f t="shared" si="169"/>
        <v>1006</v>
      </c>
      <c r="B2706" t="str">
        <f>"15"</f>
        <v>15</v>
      </c>
      <c r="C2706" t="s">
        <v>3500</v>
      </c>
      <c r="D2706" t="str">
        <f t="shared" si="167"/>
        <v>2</v>
      </c>
      <c r="E2706">
        <v>1830</v>
      </c>
      <c r="F2706">
        <v>1928</v>
      </c>
      <c r="G2706" t="s">
        <v>49</v>
      </c>
      <c r="H2706" t="s">
        <v>11</v>
      </c>
      <c r="I2706">
        <v>2</v>
      </c>
      <c r="J2706" t="s">
        <v>19</v>
      </c>
      <c r="K2706" t="s">
        <v>11</v>
      </c>
    </row>
    <row r="2707" spans="1:11" x14ac:dyDescent="0.25">
      <c r="A2707" t="str">
        <f t="shared" si="169"/>
        <v>1006</v>
      </c>
      <c r="B2707" t="str">
        <f>"16"</f>
        <v>16</v>
      </c>
      <c r="C2707" t="s">
        <v>3501</v>
      </c>
      <c r="D2707" t="str">
        <f t="shared" si="167"/>
        <v>2</v>
      </c>
      <c r="E2707">
        <v>1520</v>
      </c>
      <c r="F2707">
        <v>1927</v>
      </c>
      <c r="G2707" t="s">
        <v>29</v>
      </c>
      <c r="H2707" t="s">
        <v>11</v>
      </c>
      <c r="I2707">
        <v>1</v>
      </c>
      <c r="J2707" t="s">
        <v>19</v>
      </c>
      <c r="K2707" t="s">
        <v>11</v>
      </c>
    </row>
    <row r="2708" spans="1:11" x14ac:dyDescent="0.25">
      <c r="A2708" t="str">
        <f t="shared" si="169"/>
        <v>1006</v>
      </c>
      <c r="B2708" t="str">
        <f>"17"</f>
        <v>17</v>
      </c>
      <c r="C2708" t="s">
        <v>3502</v>
      </c>
      <c r="D2708" t="str">
        <f t="shared" si="167"/>
        <v>2</v>
      </c>
      <c r="E2708">
        <v>1392</v>
      </c>
      <c r="F2708">
        <v>1927</v>
      </c>
      <c r="G2708" t="s">
        <v>49</v>
      </c>
      <c r="H2708" t="s">
        <v>11</v>
      </c>
      <c r="I2708">
        <v>1</v>
      </c>
      <c r="J2708" t="s">
        <v>19</v>
      </c>
      <c r="K2708" t="s">
        <v>11</v>
      </c>
    </row>
    <row r="2709" spans="1:11" x14ac:dyDescent="0.25">
      <c r="A2709" t="str">
        <f t="shared" si="169"/>
        <v>1006</v>
      </c>
      <c r="B2709" t="str">
        <f>"18"</f>
        <v>18</v>
      </c>
      <c r="C2709" t="s">
        <v>3503</v>
      </c>
      <c r="D2709" t="str">
        <f t="shared" si="167"/>
        <v>2</v>
      </c>
      <c r="E2709">
        <v>1888</v>
      </c>
      <c r="F2709">
        <v>1928</v>
      </c>
      <c r="G2709" t="s">
        <v>49</v>
      </c>
      <c r="H2709" t="s">
        <v>11</v>
      </c>
      <c r="I2709">
        <v>1</v>
      </c>
      <c r="J2709" t="s">
        <v>19</v>
      </c>
      <c r="K2709" t="s">
        <v>11</v>
      </c>
    </row>
    <row r="2710" spans="1:11" x14ac:dyDescent="0.25">
      <c r="A2710" t="str">
        <f t="shared" si="169"/>
        <v>1006</v>
      </c>
      <c r="B2710" t="str">
        <f>"19"</f>
        <v>19</v>
      </c>
      <c r="C2710" t="s">
        <v>3504</v>
      </c>
      <c r="D2710" t="str">
        <f t="shared" si="167"/>
        <v>2</v>
      </c>
      <c r="E2710">
        <v>1804</v>
      </c>
      <c r="F2710">
        <v>1927</v>
      </c>
      <c r="G2710" t="s">
        <v>29</v>
      </c>
      <c r="H2710" t="s">
        <v>11</v>
      </c>
      <c r="I2710">
        <v>1</v>
      </c>
      <c r="J2710" t="s">
        <v>19</v>
      </c>
      <c r="K2710" t="s">
        <v>11</v>
      </c>
    </row>
    <row r="2711" spans="1:11" x14ac:dyDescent="0.25">
      <c r="A2711" t="str">
        <f t="shared" si="169"/>
        <v>1006</v>
      </c>
      <c r="B2711" t="str">
        <f>"20"</f>
        <v>20</v>
      </c>
      <c r="C2711" t="s">
        <v>3505</v>
      </c>
      <c r="D2711" t="str">
        <f t="shared" si="167"/>
        <v>2</v>
      </c>
      <c r="E2711">
        <v>2154</v>
      </c>
      <c r="F2711">
        <v>1930</v>
      </c>
      <c r="G2711" t="s">
        <v>29</v>
      </c>
      <c r="H2711" t="s">
        <v>11</v>
      </c>
      <c r="I2711">
        <v>1</v>
      </c>
      <c r="J2711" t="s">
        <v>19</v>
      </c>
      <c r="K2711" t="s">
        <v>11</v>
      </c>
    </row>
    <row r="2712" spans="1:11" x14ac:dyDescent="0.25">
      <c r="A2712" t="str">
        <f t="shared" si="169"/>
        <v>1006</v>
      </c>
      <c r="B2712" t="str">
        <f>"21"</f>
        <v>21</v>
      </c>
      <c r="C2712" t="s">
        <v>3506</v>
      </c>
      <c r="D2712" t="str">
        <f t="shared" si="167"/>
        <v>2</v>
      </c>
      <c r="E2712">
        <v>1896</v>
      </c>
      <c r="F2712">
        <v>1930</v>
      </c>
      <c r="G2712" t="s">
        <v>29</v>
      </c>
      <c r="H2712" t="s">
        <v>11</v>
      </c>
      <c r="I2712">
        <v>1</v>
      </c>
      <c r="J2712" t="s">
        <v>19</v>
      </c>
      <c r="K2712" t="s">
        <v>11</v>
      </c>
    </row>
    <row r="2713" spans="1:11" x14ac:dyDescent="0.25">
      <c r="A2713" t="str">
        <f t="shared" si="169"/>
        <v>1006</v>
      </c>
      <c r="B2713" t="str">
        <f>"22"</f>
        <v>22</v>
      </c>
      <c r="C2713" t="s">
        <v>3507</v>
      </c>
      <c r="D2713" t="str">
        <f t="shared" si="167"/>
        <v>2</v>
      </c>
      <c r="E2713">
        <v>1886</v>
      </c>
      <c r="F2713">
        <v>1935</v>
      </c>
      <c r="G2713" t="s">
        <v>49</v>
      </c>
      <c r="H2713" t="s">
        <v>11</v>
      </c>
      <c r="I2713">
        <v>1</v>
      </c>
      <c r="J2713" t="s">
        <v>19</v>
      </c>
      <c r="K2713" t="s">
        <v>11</v>
      </c>
    </row>
    <row r="2714" spans="1:11" x14ac:dyDescent="0.25">
      <c r="A2714" t="str">
        <f t="shared" si="169"/>
        <v>1006</v>
      </c>
      <c r="B2714" t="str">
        <f>"23"</f>
        <v>23</v>
      </c>
      <c r="C2714" t="s">
        <v>3508</v>
      </c>
      <c r="D2714" t="str">
        <f t="shared" si="167"/>
        <v>2</v>
      </c>
      <c r="E2714">
        <v>1607</v>
      </c>
      <c r="F2714">
        <v>1930</v>
      </c>
      <c r="G2714" t="s">
        <v>35</v>
      </c>
      <c r="H2714" t="s">
        <v>11</v>
      </c>
      <c r="I2714">
        <v>1</v>
      </c>
      <c r="J2714" t="s">
        <v>19</v>
      </c>
      <c r="K2714" t="s">
        <v>11</v>
      </c>
    </row>
    <row r="2715" spans="1:11" x14ac:dyDescent="0.25">
      <c r="A2715" t="str">
        <f t="shared" si="169"/>
        <v>1006</v>
      </c>
      <c r="B2715" t="str">
        <f>"24"</f>
        <v>24</v>
      </c>
      <c r="C2715" t="s">
        <v>3509</v>
      </c>
      <c r="D2715" t="str">
        <f t="shared" si="167"/>
        <v>2</v>
      </c>
      <c r="E2715">
        <v>976</v>
      </c>
      <c r="F2715">
        <v>1961</v>
      </c>
      <c r="G2715" t="s">
        <v>29</v>
      </c>
      <c r="H2715" t="s">
        <v>11</v>
      </c>
      <c r="I2715">
        <v>1</v>
      </c>
      <c r="J2715" t="s">
        <v>19</v>
      </c>
      <c r="K2715" t="s">
        <v>11</v>
      </c>
    </row>
    <row r="2716" spans="1:11" x14ac:dyDescent="0.25">
      <c r="A2716" t="str">
        <f t="shared" si="169"/>
        <v>1006</v>
      </c>
      <c r="B2716" t="str">
        <f>"25"</f>
        <v>25</v>
      </c>
      <c r="C2716" t="s">
        <v>3510</v>
      </c>
      <c r="D2716" t="str">
        <f t="shared" si="167"/>
        <v>2</v>
      </c>
      <c r="E2716">
        <v>976</v>
      </c>
      <c r="F2716">
        <v>1961</v>
      </c>
      <c r="G2716" t="s">
        <v>35</v>
      </c>
      <c r="H2716" t="s">
        <v>11</v>
      </c>
      <c r="I2716">
        <v>1</v>
      </c>
      <c r="J2716" t="s">
        <v>19</v>
      </c>
      <c r="K2716" t="s">
        <v>11</v>
      </c>
    </row>
    <row r="2717" spans="1:11" x14ac:dyDescent="0.25">
      <c r="A2717" t="str">
        <f t="shared" si="169"/>
        <v>1006</v>
      </c>
      <c r="B2717" t="str">
        <f>"26"</f>
        <v>26</v>
      </c>
      <c r="C2717" t="s">
        <v>3511</v>
      </c>
      <c r="D2717" t="str">
        <f t="shared" si="167"/>
        <v>2</v>
      </c>
      <c r="E2717">
        <v>1996</v>
      </c>
      <c r="F2717">
        <v>1905</v>
      </c>
      <c r="G2717" t="s">
        <v>49</v>
      </c>
      <c r="H2717" t="s">
        <v>11</v>
      </c>
      <c r="I2717">
        <v>1</v>
      </c>
      <c r="J2717" t="s">
        <v>19</v>
      </c>
      <c r="K2717" t="s">
        <v>11</v>
      </c>
    </row>
    <row r="2718" spans="1:11" x14ac:dyDescent="0.25">
      <c r="A2718" t="str">
        <f t="shared" si="169"/>
        <v>1006</v>
      </c>
      <c r="B2718" t="str">
        <f>"27"</f>
        <v>27</v>
      </c>
      <c r="C2718" t="s">
        <v>3512</v>
      </c>
      <c r="D2718" t="str">
        <f t="shared" si="167"/>
        <v>2</v>
      </c>
      <c r="E2718">
        <v>1408</v>
      </c>
      <c r="F2718">
        <v>1930</v>
      </c>
      <c r="G2718" t="s">
        <v>29</v>
      </c>
      <c r="H2718" t="s">
        <v>11</v>
      </c>
      <c r="I2718">
        <v>1</v>
      </c>
      <c r="J2718" t="s">
        <v>19</v>
      </c>
      <c r="K2718" t="s">
        <v>11</v>
      </c>
    </row>
    <row r="2719" spans="1:11" x14ac:dyDescent="0.25">
      <c r="A2719" t="str">
        <f t="shared" si="169"/>
        <v>1006</v>
      </c>
      <c r="B2719" t="str">
        <f>"28"</f>
        <v>28</v>
      </c>
      <c r="C2719" t="s">
        <v>3513</v>
      </c>
      <c r="D2719" t="str">
        <f t="shared" ref="D2719:D2782" si="170">"2"</f>
        <v>2</v>
      </c>
      <c r="E2719">
        <v>2525</v>
      </c>
      <c r="F2719">
        <v>1935</v>
      </c>
      <c r="G2719" t="s">
        <v>207</v>
      </c>
      <c r="H2719" t="s">
        <v>11</v>
      </c>
      <c r="I2719">
        <v>2</v>
      </c>
      <c r="J2719" t="s">
        <v>19</v>
      </c>
      <c r="K2719" t="s">
        <v>11</v>
      </c>
    </row>
    <row r="2720" spans="1:11" x14ac:dyDescent="0.25">
      <c r="A2720" t="str">
        <f t="shared" ref="A2720:A2737" si="171">"1007"</f>
        <v>1007</v>
      </c>
      <c r="B2720" t="str">
        <f>"1"</f>
        <v>1</v>
      </c>
      <c r="C2720" t="s">
        <v>3514</v>
      </c>
      <c r="D2720" t="str">
        <f t="shared" si="170"/>
        <v>2</v>
      </c>
      <c r="E2720">
        <v>1580</v>
      </c>
      <c r="F2720">
        <v>1929</v>
      </c>
      <c r="G2720" t="s">
        <v>29</v>
      </c>
      <c r="H2720" t="s">
        <v>11</v>
      </c>
      <c r="I2720">
        <v>1</v>
      </c>
      <c r="J2720" t="s">
        <v>19</v>
      </c>
      <c r="K2720" t="s">
        <v>11</v>
      </c>
    </row>
    <row r="2721" spans="1:11" x14ac:dyDescent="0.25">
      <c r="A2721" t="str">
        <f t="shared" si="171"/>
        <v>1007</v>
      </c>
      <c r="B2721" t="str">
        <f>"2"</f>
        <v>2</v>
      </c>
      <c r="C2721" t="s">
        <v>3515</v>
      </c>
      <c r="D2721" t="str">
        <f t="shared" si="170"/>
        <v>2</v>
      </c>
      <c r="E2721">
        <v>1610</v>
      </c>
      <c r="F2721">
        <v>1929</v>
      </c>
      <c r="G2721" t="s">
        <v>29</v>
      </c>
      <c r="H2721" t="s">
        <v>11</v>
      </c>
      <c r="I2721">
        <v>1</v>
      </c>
      <c r="J2721" t="s">
        <v>19</v>
      </c>
      <c r="K2721" t="s">
        <v>11</v>
      </c>
    </row>
    <row r="2722" spans="1:11" x14ac:dyDescent="0.25">
      <c r="A2722" t="str">
        <f t="shared" si="171"/>
        <v>1007</v>
      </c>
      <c r="B2722" t="str">
        <f>"3"</f>
        <v>3</v>
      </c>
      <c r="C2722" t="s">
        <v>3516</v>
      </c>
      <c r="D2722" t="str">
        <f t="shared" si="170"/>
        <v>2</v>
      </c>
      <c r="E2722">
        <v>1690</v>
      </c>
      <c r="F2722">
        <v>1929</v>
      </c>
      <c r="G2722" t="s">
        <v>49</v>
      </c>
      <c r="H2722" t="s">
        <v>11</v>
      </c>
      <c r="I2722">
        <v>1</v>
      </c>
      <c r="J2722" t="s">
        <v>19</v>
      </c>
      <c r="K2722" t="s">
        <v>11</v>
      </c>
    </row>
    <row r="2723" spans="1:11" x14ac:dyDescent="0.25">
      <c r="A2723" t="str">
        <f t="shared" si="171"/>
        <v>1007</v>
      </c>
      <c r="B2723" t="str">
        <f>"4"</f>
        <v>4</v>
      </c>
      <c r="C2723" t="s">
        <v>3517</v>
      </c>
      <c r="D2723" t="str">
        <f t="shared" si="170"/>
        <v>2</v>
      </c>
      <c r="E2723">
        <v>1954</v>
      </c>
      <c r="F2723">
        <v>1942</v>
      </c>
      <c r="G2723" t="s">
        <v>29</v>
      </c>
      <c r="H2723" t="s">
        <v>11</v>
      </c>
      <c r="I2723">
        <v>1</v>
      </c>
      <c r="J2723" t="s">
        <v>19</v>
      </c>
      <c r="K2723" t="s">
        <v>11</v>
      </c>
    </row>
    <row r="2724" spans="1:11" x14ac:dyDescent="0.25">
      <c r="A2724" t="str">
        <f t="shared" si="171"/>
        <v>1007</v>
      </c>
      <c r="B2724" t="str">
        <f>"5"</f>
        <v>5</v>
      </c>
      <c r="C2724" t="s">
        <v>3518</v>
      </c>
      <c r="D2724" t="str">
        <f t="shared" si="170"/>
        <v>2</v>
      </c>
      <c r="E2724">
        <v>2051</v>
      </c>
      <c r="F2724">
        <v>1931</v>
      </c>
      <c r="G2724" t="s">
        <v>29</v>
      </c>
      <c r="H2724" t="s">
        <v>11</v>
      </c>
      <c r="I2724">
        <v>1</v>
      </c>
      <c r="J2724" t="s">
        <v>19</v>
      </c>
      <c r="K2724" t="s">
        <v>11</v>
      </c>
    </row>
    <row r="2725" spans="1:11" x14ac:dyDescent="0.25">
      <c r="A2725" t="str">
        <f t="shared" si="171"/>
        <v>1007</v>
      </c>
      <c r="B2725" t="str">
        <f>"6"</f>
        <v>6</v>
      </c>
      <c r="C2725" t="s">
        <v>3519</v>
      </c>
      <c r="D2725" t="str">
        <f t="shared" si="170"/>
        <v>2</v>
      </c>
      <c r="E2725">
        <v>1660</v>
      </c>
      <c r="F2725">
        <v>1931</v>
      </c>
      <c r="G2725" t="s">
        <v>3520</v>
      </c>
      <c r="H2725" t="s">
        <v>11</v>
      </c>
      <c r="I2725">
        <v>1</v>
      </c>
      <c r="J2725" t="s">
        <v>19</v>
      </c>
      <c r="K2725" t="s">
        <v>11</v>
      </c>
    </row>
    <row r="2726" spans="1:11" x14ac:dyDescent="0.25">
      <c r="A2726" t="str">
        <f t="shared" si="171"/>
        <v>1007</v>
      </c>
      <c r="B2726" t="str">
        <f>"7"</f>
        <v>7</v>
      </c>
      <c r="C2726" t="s">
        <v>3521</v>
      </c>
      <c r="D2726" t="str">
        <f t="shared" si="170"/>
        <v>2</v>
      </c>
      <c r="E2726">
        <v>1685</v>
      </c>
      <c r="F2726">
        <v>1930</v>
      </c>
      <c r="G2726" t="s">
        <v>49</v>
      </c>
      <c r="H2726" t="s">
        <v>11</v>
      </c>
      <c r="I2726">
        <v>1</v>
      </c>
      <c r="J2726" t="s">
        <v>19</v>
      </c>
      <c r="K2726" t="s">
        <v>11</v>
      </c>
    </row>
    <row r="2727" spans="1:11" x14ac:dyDescent="0.25">
      <c r="A2727" t="str">
        <f t="shared" si="171"/>
        <v>1007</v>
      </c>
      <c r="B2727" t="str">
        <f>"8"</f>
        <v>8</v>
      </c>
      <c r="C2727" t="s">
        <v>3522</v>
      </c>
      <c r="D2727" t="str">
        <f t="shared" si="170"/>
        <v>2</v>
      </c>
      <c r="E2727">
        <v>1577</v>
      </c>
      <c r="F2727">
        <v>1927</v>
      </c>
      <c r="G2727" t="s">
        <v>49</v>
      </c>
      <c r="H2727" t="s">
        <v>11</v>
      </c>
      <c r="I2727">
        <v>1</v>
      </c>
      <c r="J2727" t="s">
        <v>19</v>
      </c>
      <c r="K2727" t="s">
        <v>11</v>
      </c>
    </row>
    <row r="2728" spans="1:11" x14ac:dyDescent="0.25">
      <c r="A2728" t="str">
        <f t="shared" si="171"/>
        <v>1007</v>
      </c>
      <c r="B2728" t="str">
        <f>"9"</f>
        <v>9</v>
      </c>
      <c r="C2728" t="s">
        <v>3523</v>
      </c>
      <c r="D2728" t="str">
        <f t="shared" si="170"/>
        <v>2</v>
      </c>
      <c r="E2728">
        <v>1609</v>
      </c>
      <c r="F2728">
        <v>1930</v>
      </c>
      <c r="G2728" t="s">
        <v>49</v>
      </c>
      <c r="H2728" t="s">
        <v>11</v>
      </c>
      <c r="I2728">
        <v>1</v>
      </c>
      <c r="J2728" t="s">
        <v>19</v>
      </c>
      <c r="K2728" t="s">
        <v>11</v>
      </c>
    </row>
    <row r="2729" spans="1:11" x14ac:dyDescent="0.25">
      <c r="A2729" t="str">
        <f t="shared" si="171"/>
        <v>1007</v>
      </c>
      <c r="B2729" t="str">
        <f>"10"</f>
        <v>10</v>
      </c>
      <c r="C2729" t="s">
        <v>3524</v>
      </c>
      <c r="D2729" t="str">
        <f t="shared" si="170"/>
        <v>2</v>
      </c>
      <c r="E2729">
        <v>1764</v>
      </c>
      <c r="F2729">
        <v>1930</v>
      </c>
      <c r="G2729" t="s">
        <v>25</v>
      </c>
      <c r="H2729" t="s">
        <v>11</v>
      </c>
      <c r="I2729">
        <v>1</v>
      </c>
      <c r="J2729" t="s">
        <v>19</v>
      </c>
      <c r="K2729" t="s">
        <v>11</v>
      </c>
    </row>
    <row r="2730" spans="1:11" x14ac:dyDescent="0.25">
      <c r="A2730" t="str">
        <f t="shared" si="171"/>
        <v>1007</v>
      </c>
      <c r="B2730" t="str">
        <f>"11"</f>
        <v>11</v>
      </c>
      <c r="C2730" t="s">
        <v>3525</v>
      </c>
      <c r="D2730" t="str">
        <f t="shared" si="170"/>
        <v>2</v>
      </c>
      <c r="E2730">
        <v>1992</v>
      </c>
      <c r="F2730">
        <v>1931</v>
      </c>
      <c r="G2730" t="s">
        <v>29</v>
      </c>
      <c r="H2730" t="s">
        <v>11</v>
      </c>
      <c r="I2730">
        <v>1</v>
      </c>
      <c r="J2730" t="s">
        <v>19</v>
      </c>
      <c r="K2730" t="s">
        <v>11</v>
      </c>
    </row>
    <row r="2731" spans="1:11" x14ac:dyDescent="0.25">
      <c r="A2731" t="str">
        <f t="shared" si="171"/>
        <v>1007</v>
      </c>
      <c r="B2731" t="str">
        <f>"12"</f>
        <v>12</v>
      </c>
      <c r="C2731" t="s">
        <v>3526</v>
      </c>
      <c r="D2731" t="str">
        <f t="shared" si="170"/>
        <v>2</v>
      </c>
      <c r="E2731">
        <v>1465</v>
      </c>
      <c r="F2731">
        <v>1930</v>
      </c>
      <c r="G2731" t="s">
        <v>29</v>
      </c>
      <c r="H2731" t="s">
        <v>11</v>
      </c>
      <c r="I2731">
        <v>1</v>
      </c>
      <c r="J2731" t="s">
        <v>19</v>
      </c>
      <c r="K2731" t="s">
        <v>11</v>
      </c>
    </row>
    <row r="2732" spans="1:11" x14ac:dyDescent="0.25">
      <c r="A2732" t="str">
        <f t="shared" si="171"/>
        <v>1007</v>
      </c>
      <c r="B2732" t="str">
        <f>"13"</f>
        <v>13</v>
      </c>
      <c r="C2732" t="s">
        <v>3527</v>
      </c>
      <c r="D2732" t="str">
        <f t="shared" si="170"/>
        <v>2</v>
      </c>
      <c r="E2732">
        <v>1716</v>
      </c>
      <c r="F2732">
        <v>1939</v>
      </c>
      <c r="G2732" t="s">
        <v>35</v>
      </c>
      <c r="H2732" t="s">
        <v>11</v>
      </c>
      <c r="I2732">
        <v>1</v>
      </c>
      <c r="J2732" t="s">
        <v>19</v>
      </c>
      <c r="K2732" t="s">
        <v>11</v>
      </c>
    </row>
    <row r="2733" spans="1:11" x14ac:dyDescent="0.25">
      <c r="A2733" t="str">
        <f t="shared" si="171"/>
        <v>1007</v>
      </c>
      <c r="B2733" t="str">
        <f>"14"</f>
        <v>14</v>
      </c>
      <c r="C2733" t="s">
        <v>3528</v>
      </c>
      <c r="D2733" t="str">
        <f t="shared" si="170"/>
        <v>2</v>
      </c>
      <c r="E2733">
        <v>1664</v>
      </c>
      <c r="F2733">
        <v>1951</v>
      </c>
      <c r="G2733" t="s">
        <v>123</v>
      </c>
      <c r="H2733" t="s">
        <v>11</v>
      </c>
      <c r="I2733">
        <v>1</v>
      </c>
      <c r="J2733" t="s">
        <v>19</v>
      </c>
      <c r="K2733" t="s">
        <v>11</v>
      </c>
    </row>
    <row r="2734" spans="1:11" x14ac:dyDescent="0.25">
      <c r="A2734" t="str">
        <f t="shared" si="171"/>
        <v>1007</v>
      </c>
      <c r="B2734" t="str">
        <f>"15"</f>
        <v>15</v>
      </c>
      <c r="C2734" t="s">
        <v>3529</v>
      </c>
      <c r="D2734" t="str">
        <f t="shared" si="170"/>
        <v>2</v>
      </c>
      <c r="E2734">
        <v>1824</v>
      </c>
      <c r="F2734">
        <v>1937</v>
      </c>
      <c r="G2734" t="s">
        <v>35</v>
      </c>
      <c r="H2734" t="s">
        <v>11</v>
      </c>
      <c r="I2734">
        <v>1</v>
      </c>
      <c r="J2734" t="s">
        <v>19</v>
      </c>
      <c r="K2734" t="s">
        <v>11</v>
      </c>
    </row>
    <row r="2735" spans="1:11" x14ac:dyDescent="0.25">
      <c r="A2735" t="str">
        <f t="shared" si="171"/>
        <v>1007</v>
      </c>
      <c r="B2735" t="str">
        <f>"16"</f>
        <v>16</v>
      </c>
      <c r="C2735" t="s">
        <v>3530</v>
      </c>
      <c r="D2735" t="str">
        <f t="shared" si="170"/>
        <v>2</v>
      </c>
      <c r="E2735">
        <v>2555</v>
      </c>
      <c r="F2735">
        <v>1935</v>
      </c>
      <c r="G2735" t="s">
        <v>3531</v>
      </c>
      <c r="H2735" t="s">
        <v>11</v>
      </c>
      <c r="I2735">
        <v>1</v>
      </c>
      <c r="J2735" t="s">
        <v>19</v>
      </c>
      <c r="K2735" t="s">
        <v>11</v>
      </c>
    </row>
    <row r="2736" spans="1:11" x14ac:dyDescent="0.25">
      <c r="A2736" t="str">
        <f t="shared" si="171"/>
        <v>1007</v>
      </c>
      <c r="B2736" t="str">
        <f>"17"</f>
        <v>17</v>
      </c>
      <c r="C2736" t="s">
        <v>3532</v>
      </c>
      <c r="D2736" t="str">
        <f t="shared" si="170"/>
        <v>2</v>
      </c>
      <c r="E2736">
        <v>1580</v>
      </c>
      <c r="F2736">
        <v>1937</v>
      </c>
      <c r="G2736" t="s">
        <v>49</v>
      </c>
      <c r="H2736" t="s">
        <v>11</v>
      </c>
      <c r="I2736">
        <v>1</v>
      </c>
      <c r="J2736" t="s">
        <v>19</v>
      </c>
      <c r="K2736" t="s">
        <v>11</v>
      </c>
    </row>
    <row r="2737" spans="1:11" x14ac:dyDescent="0.25">
      <c r="A2737" t="str">
        <f t="shared" si="171"/>
        <v>1007</v>
      </c>
      <c r="B2737" t="str">
        <f>"18"</f>
        <v>18</v>
      </c>
      <c r="C2737" t="s">
        <v>3533</v>
      </c>
      <c r="D2737" t="str">
        <f t="shared" si="170"/>
        <v>2</v>
      </c>
      <c r="E2737">
        <v>1894</v>
      </c>
      <c r="F2737">
        <v>1935</v>
      </c>
      <c r="G2737" t="s">
        <v>35</v>
      </c>
      <c r="H2737" t="s">
        <v>11</v>
      </c>
      <c r="I2737">
        <v>1</v>
      </c>
      <c r="J2737" t="s">
        <v>19</v>
      </c>
      <c r="K2737" t="s">
        <v>11</v>
      </c>
    </row>
    <row r="2738" spans="1:11" x14ac:dyDescent="0.25">
      <c r="A2738" t="str">
        <f t="shared" ref="A2738:A2750" si="172">"1008"</f>
        <v>1008</v>
      </c>
      <c r="B2738" t="str">
        <f>"1"</f>
        <v>1</v>
      </c>
      <c r="C2738" t="s">
        <v>3534</v>
      </c>
      <c r="D2738" t="str">
        <f t="shared" si="170"/>
        <v>2</v>
      </c>
      <c r="E2738">
        <v>2537</v>
      </c>
      <c r="F2738">
        <v>1936</v>
      </c>
      <c r="G2738" t="s">
        <v>123</v>
      </c>
      <c r="H2738" t="s">
        <v>11</v>
      </c>
      <c r="I2738">
        <v>1</v>
      </c>
      <c r="J2738" t="s">
        <v>19</v>
      </c>
      <c r="K2738" t="s">
        <v>11</v>
      </c>
    </row>
    <row r="2739" spans="1:11" x14ac:dyDescent="0.25">
      <c r="A2739" t="str">
        <f t="shared" si="172"/>
        <v>1008</v>
      </c>
      <c r="B2739" t="str">
        <f>"2"</f>
        <v>2</v>
      </c>
      <c r="C2739" t="s">
        <v>3535</v>
      </c>
      <c r="D2739" t="str">
        <f t="shared" si="170"/>
        <v>2</v>
      </c>
      <c r="E2739">
        <v>2112</v>
      </c>
      <c r="F2739">
        <v>1937</v>
      </c>
      <c r="G2739" t="s">
        <v>35</v>
      </c>
      <c r="H2739" t="s">
        <v>11</v>
      </c>
      <c r="I2739">
        <v>1</v>
      </c>
      <c r="J2739" t="s">
        <v>19</v>
      </c>
      <c r="K2739" t="s">
        <v>11</v>
      </c>
    </row>
    <row r="2740" spans="1:11" x14ac:dyDescent="0.25">
      <c r="A2740" t="str">
        <f t="shared" si="172"/>
        <v>1008</v>
      </c>
      <c r="B2740" t="str">
        <f>"3"</f>
        <v>3</v>
      </c>
      <c r="C2740" t="s">
        <v>3536</v>
      </c>
      <c r="D2740" t="str">
        <f t="shared" si="170"/>
        <v>2</v>
      </c>
      <c r="E2740">
        <v>1589</v>
      </c>
      <c r="F2740">
        <v>1939</v>
      </c>
      <c r="G2740" t="s">
        <v>35</v>
      </c>
      <c r="H2740" t="s">
        <v>11</v>
      </c>
      <c r="I2740">
        <v>1</v>
      </c>
      <c r="J2740" t="s">
        <v>19</v>
      </c>
      <c r="K2740" t="s">
        <v>11</v>
      </c>
    </row>
    <row r="2741" spans="1:11" x14ac:dyDescent="0.25">
      <c r="A2741" t="str">
        <f t="shared" si="172"/>
        <v>1008</v>
      </c>
      <c r="B2741" t="str">
        <f>"4"</f>
        <v>4</v>
      </c>
      <c r="C2741" t="s">
        <v>3537</v>
      </c>
      <c r="D2741" t="str">
        <f t="shared" si="170"/>
        <v>2</v>
      </c>
      <c r="E2741">
        <v>1376</v>
      </c>
      <c r="F2741">
        <v>1935</v>
      </c>
      <c r="G2741" t="s">
        <v>29</v>
      </c>
      <c r="H2741" t="s">
        <v>11</v>
      </c>
      <c r="I2741">
        <v>1</v>
      </c>
      <c r="J2741" t="s">
        <v>19</v>
      </c>
      <c r="K2741" t="s">
        <v>11</v>
      </c>
    </row>
    <row r="2742" spans="1:11" x14ac:dyDescent="0.25">
      <c r="A2742" t="str">
        <f t="shared" si="172"/>
        <v>1008</v>
      </c>
      <c r="B2742" t="str">
        <f>"5"</f>
        <v>5</v>
      </c>
      <c r="C2742" t="s">
        <v>3538</v>
      </c>
      <c r="D2742" t="str">
        <f t="shared" si="170"/>
        <v>2</v>
      </c>
      <c r="E2742">
        <v>2351</v>
      </c>
      <c r="F2742">
        <v>1932</v>
      </c>
      <c r="G2742" t="s">
        <v>35</v>
      </c>
      <c r="H2742">
        <v>6</v>
      </c>
      <c r="I2742">
        <v>1</v>
      </c>
      <c r="J2742" t="s">
        <v>19</v>
      </c>
      <c r="K2742" t="s">
        <v>11</v>
      </c>
    </row>
    <row r="2743" spans="1:11" x14ac:dyDescent="0.25">
      <c r="A2743" t="str">
        <f t="shared" si="172"/>
        <v>1008</v>
      </c>
      <c r="B2743" t="str">
        <f>"7"</f>
        <v>7</v>
      </c>
      <c r="C2743" t="s">
        <v>3539</v>
      </c>
      <c r="D2743" t="str">
        <f t="shared" si="170"/>
        <v>2</v>
      </c>
      <c r="E2743">
        <v>1828</v>
      </c>
      <c r="F2743">
        <v>1925</v>
      </c>
      <c r="G2743" t="s">
        <v>29</v>
      </c>
      <c r="H2743" t="s">
        <v>11</v>
      </c>
      <c r="I2743">
        <v>1</v>
      </c>
      <c r="J2743" t="s">
        <v>19</v>
      </c>
      <c r="K2743" t="s">
        <v>11</v>
      </c>
    </row>
    <row r="2744" spans="1:11" x14ac:dyDescent="0.25">
      <c r="A2744" t="str">
        <f t="shared" si="172"/>
        <v>1008</v>
      </c>
      <c r="B2744" t="str">
        <f>"8"</f>
        <v>8</v>
      </c>
      <c r="C2744" t="s">
        <v>3540</v>
      </c>
      <c r="D2744" t="str">
        <f t="shared" si="170"/>
        <v>2</v>
      </c>
      <c r="E2744">
        <v>1794</v>
      </c>
      <c r="F2744">
        <v>1931</v>
      </c>
      <c r="G2744" t="s">
        <v>49</v>
      </c>
      <c r="H2744" t="s">
        <v>11</v>
      </c>
      <c r="I2744">
        <v>1</v>
      </c>
      <c r="J2744" t="s">
        <v>19</v>
      </c>
      <c r="K2744" t="s">
        <v>11</v>
      </c>
    </row>
    <row r="2745" spans="1:11" x14ac:dyDescent="0.25">
      <c r="A2745" t="str">
        <f t="shared" si="172"/>
        <v>1008</v>
      </c>
      <c r="B2745" t="str">
        <f>"9"</f>
        <v>9</v>
      </c>
      <c r="C2745" t="s">
        <v>2188</v>
      </c>
      <c r="D2745" t="str">
        <f t="shared" si="170"/>
        <v>2</v>
      </c>
      <c r="E2745">
        <v>1482</v>
      </c>
      <c r="F2745">
        <v>1929</v>
      </c>
      <c r="G2745" t="s">
        <v>49</v>
      </c>
      <c r="H2745" t="s">
        <v>11</v>
      </c>
      <c r="I2745">
        <v>1</v>
      </c>
      <c r="J2745" t="s">
        <v>19</v>
      </c>
      <c r="K2745" t="s">
        <v>11</v>
      </c>
    </row>
    <row r="2746" spans="1:11" x14ac:dyDescent="0.25">
      <c r="A2746" t="str">
        <f t="shared" si="172"/>
        <v>1008</v>
      </c>
      <c r="B2746" t="str">
        <f>"10"</f>
        <v>10</v>
      </c>
      <c r="C2746" t="s">
        <v>3541</v>
      </c>
      <c r="D2746" t="str">
        <f t="shared" si="170"/>
        <v>2</v>
      </c>
      <c r="E2746">
        <v>1652</v>
      </c>
      <c r="F2746">
        <v>1929</v>
      </c>
      <c r="G2746" t="s">
        <v>29</v>
      </c>
      <c r="H2746" t="s">
        <v>11</v>
      </c>
      <c r="I2746">
        <v>1</v>
      </c>
      <c r="J2746" t="s">
        <v>19</v>
      </c>
      <c r="K2746" t="s">
        <v>11</v>
      </c>
    </row>
    <row r="2747" spans="1:11" x14ac:dyDescent="0.25">
      <c r="A2747" t="str">
        <f t="shared" si="172"/>
        <v>1008</v>
      </c>
      <c r="B2747" t="str">
        <f>"11"</f>
        <v>11</v>
      </c>
      <c r="C2747" t="s">
        <v>3542</v>
      </c>
      <c r="D2747" t="str">
        <f t="shared" si="170"/>
        <v>2</v>
      </c>
      <c r="E2747">
        <v>2660</v>
      </c>
      <c r="F2747">
        <v>1937</v>
      </c>
      <c r="G2747" t="s">
        <v>29</v>
      </c>
      <c r="H2747" t="s">
        <v>11</v>
      </c>
      <c r="I2747">
        <v>1</v>
      </c>
      <c r="J2747" t="s">
        <v>19</v>
      </c>
      <c r="K2747" t="s">
        <v>11</v>
      </c>
    </row>
    <row r="2748" spans="1:11" x14ac:dyDescent="0.25">
      <c r="A2748" t="str">
        <f t="shared" si="172"/>
        <v>1008</v>
      </c>
      <c r="B2748" t="str">
        <f>"12"</f>
        <v>12</v>
      </c>
      <c r="C2748" t="s">
        <v>3543</v>
      </c>
      <c r="D2748" t="str">
        <f t="shared" si="170"/>
        <v>2</v>
      </c>
      <c r="E2748">
        <v>1586</v>
      </c>
      <c r="F2748">
        <v>1937</v>
      </c>
      <c r="G2748" t="s">
        <v>161</v>
      </c>
      <c r="H2748" t="s">
        <v>11</v>
      </c>
      <c r="I2748">
        <v>1</v>
      </c>
      <c r="J2748" t="s">
        <v>19</v>
      </c>
      <c r="K2748" t="s">
        <v>11</v>
      </c>
    </row>
    <row r="2749" spans="1:11" x14ac:dyDescent="0.25">
      <c r="A2749" t="str">
        <f t="shared" si="172"/>
        <v>1008</v>
      </c>
      <c r="B2749" t="str">
        <f>"13"</f>
        <v>13</v>
      </c>
      <c r="C2749" t="s">
        <v>3544</v>
      </c>
      <c r="D2749" t="str">
        <f t="shared" si="170"/>
        <v>2</v>
      </c>
      <c r="E2749">
        <v>1624</v>
      </c>
      <c r="F2749">
        <v>1935</v>
      </c>
      <c r="G2749" t="s">
        <v>161</v>
      </c>
      <c r="H2749" t="s">
        <v>11</v>
      </c>
      <c r="I2749">
        <v>1</v>
      </c>
      <c r="J2749" t="s">
        <v>19</v>
      </c>
      <c r="K2749" t="s">
        <v>11</v>
      </c>
    </row>
    <row r="2750" spans="1:11" x14ac:dyDescent="0.25">
      <c r="A2750" t="str">
        <f t="shared" si="172"/>
        <v>1008</v>
      </c>
      <c r="B2750" t="str">
        <f>"14"</f>
        <v>14</v>
      </c>
      <c r="C2750" t="s">
        <v>3545</v>
      </c>
      <c r="D2750" t="str">
        <f t="shared" si="170"/>
        <v>2</v>
      </c>
      <c r="E2750">
        <v>2080</v>
      </c>
      <c r="F2750">
        <v>1936</v>
      </c>
      <c r="G2750" t="s">
        <v>161</v>
      </c>
      <c r="H2750" t="s">
        <v>11</v>
      </c>
      <c r="I2750">
        <v>1</v>
      </c>
      <c r="J2750" t="s">
        <v>19</v>
      </c>
      <c r="K2750" t="s">
        <v>11</v>
      </c>
    </row>
    <row r="2751" spans="1:11" x14ac:dyDescent="0.25">
      <c r="A2751" t="str">
        <f t="shared" ref="A2751:A2768" si="173">"1009"</f>
        <v>1009</v>
      </c>
      <c r="B2751" t="str">
        <f>"1"</f>
        <v>1</v>
      </c>
      <c r="C2751" t="s">
        <v>3546</v>
      </c>
      <c r="D2751" t="str">
        <f t="shared" si="170"/>
        <v>2</v>
      </c>
      <c r="E2751">
        <v>2052</v>
      </c>
      <c r="F2751">
        <v>1935</v>
      </c>
      <c r="G2751" t="s">
        <v>49</v>
      </c>
      <c r="H2751" t="s">
        <v>11</v>
      </c>
      <c r="I2751">
        <v>1</v>
      </c>
      <c r="J2751" t="s">
        <v>19</v>
      </c>
      <c r="K2751" t="s">
        <v>11</v>
      </c>
    </row>
    <row r="2752" spans="1:11" x14ac:dyDescent="0.25">
      <c r="A2752" t="str">
        <f t="shared" si="173"/>
        <v>1009</v>
      </c>
      <c r="B2752" t="str">
        <f>"2"</f>
        <v>2</v>
      </c>
      <c r="C2752" t="s">
        <v>3547</v>
      </c>
      <c r="D2752" t="str">
        <f t="shared" si="170"/>
        <v>2</v>
      </c>
      <c r="E2752">
        <v>1680</v>
      </c>
      <c r="F2752">
        <v>1931</v>
      </c>
      <c r="G2752" t="s">
        <v>29</v>
      </c>
      <c r="H2752" t="s">
        <v>11</v>
      </c>
      <c r="I2752">
        <v>1</v>
      </c>
      <c r="J2752" t="s">
        <v>19</v>
      </c>
      <c r="K2752" t="s">
        <v>11</v>
      </c>
    </row>
    <row r="2753" spans="1:11" x14ac:dyDescent="0.25">
      <c r="A2753" t="str">
        <f t="shared" si="173"/>
        <v>1009</v>
      </c>
      <c r="B2753" t="str">
        <f>"3"</f>
        <v>3</v>
      </c>
      <c r="C2753" t="s">
        <v>3548</v>
      </c>
      <c r="D2753" t="str">
        <f t="shared" si="170"/>
        <v>2</v>
      </c>
      <c r="E2753">
        <v>1568</v>
      </c>
      <c r="F2753">
        <v>1930</v>
      </c>
      <c r="G2753" t="s">
        <v>29</v>
      </c>
      <c r="H2753" t="s">
        <v>11</v>
      </c>
      <c r="I2753">
        <v>1</v>
      </c>
      <c r="J2753" t="s">
        <v>19</v>
      </c>
      <c r="K2753" t="s">
        <v>11</v>
      </c>
    </row>
    <row r="2754" spans="1:11" x14ac:dyDescent="0.25">
      <c r="A2754" t="str">
        <f t="shared" si="173"/>
        <v>1009</v>
      </c>
      <c r="B2754" t="str">
        <f>"4"</f>
        <v>4</v>
      </c>
      <c r="C2754" t="s">
        <v>3549</v>
      </c>
      <c r="D2754" t="str">
        <f t="shared" si="170"/>
        <v>2</v>
      </c>
      <c r="E2754">
        <v>2264</v>
      </c>
      <c r="F2754">
        <v>1920</v>
      </c>
      <c r="G2754" t="s">
        <v>29</v>
      </c>
      <c r="H2754" t="s">
        <v>11</v>
      </c>
      <c r="I2754">
        <v>1</v>
      </c>
      <c r="J2754" t="s">
        <v>19</v>
      </c>
      <c r="K2754" t="s">
        <v>11</v>
      </c>
    </row>
    <row r="2755" spans="1:11" x14ac:dyDescent="0.25">
      <c r="A2755" t="str">
        <f t="shared" si="173"/>
        <v>1009</v>
      </c>
      <c r="B2755" t="str">
        <f>"5"</f>
        <v>5</v>
      </c>
      <c r="C2755" t="s">
        <v>3550</v>
      </c>
      <c r="D2755" t="str">
        <f t="shared" si="170"/>
        <v>2</v>
      </c>
      <c r="E2755">
        <v>1984</v>
      </c>
      <c r="F2755">
        <v>1930</v>
      </c>
      <c r="G2755" t="s">
        <v>29</v>
      </c>
      <c r="H2755" t="s">
        <v>11</v>
      </c>
      <c r="I2755">
        <v>1</v>
      </c>
      <c r="J2755" t="s">
        <v>19</v>
      </c>
      <c r="K2755" t="s">
        <v>11</v>
      </c>
    </row>
    <row r="2756" spans="1:11" x14ac:dyDescent="0.25">
      <c r="A2756" t="str">
        <f t="shared" si="173"/>
        <v>1009</v>
      </c>
      <c r="B2756" t="str">
        <f>"6"</f>
        <v>6</v>
      </c>
      <c r="C2756" t="s">
        <v>3551</v>
      </c>
      <c r="D2756" t="str">
        <f t="shared" si="170"/>
        <v>2</v>
      </c>
      <c r="E2756">
        <v>1898</v>
      </c>
      <c r="F2756">
        <v>1931</v>
      </c>
      <c r="G2756" t="s">
        <v>29</v>
      </c>
      <c r="H2756" t="s">
        <v>11</v>
      </c>
      <c r="I2756">
        <v>1</v>
      </c>
      <c r="J2756" t="s">
        <v>19</v>
      </c>
      <c r="K2756" t="s">
        <v>11</v>
      </c>
    </row>
    <row r="2757" spans="1:11" x14ac:dyDescent="0.25">
      <c r="A2757" t="str">
        <f t="shared" si="173"/>
        <v>1009</v>
      </c>
      <c r="B2757" t="str">
        <f>"7"</f>
        <v>7</v>
      </c>
      <c r="C2757" t="s">
        <v>3552</v>
      </c>
      <c r="D2757" t="str">
        <f t="shared" si="170"/>
        <v>2</v>
      </c>
      <c r="E2757">
        <v>1952</v>
      </c>
      <c r="F2757">
        <v>1931</v>
      </c>
      <c r="G2757" t="s">
        <v>29</v>
      </c>
      <c r="H2757" t="s">
        <v>11</v>
      </c>
      <c r="I2757">
        <v>1</v>
      </c>
      <c r="J2757" t="s">
        <v>19</v>
      </c>
      <c r="K2757" t="s">
        <v>11</v>
      </c>
    </row>
    <row r="2758" spans="1:11" x14ac:dyDescent="0.25">
      <c r="A2758" t="str">
        <f t="shared" si="173"/>
        <v>1009</v>
      </c>
      <c r="B2758" t="str">
        <f>"8"</f>
        <v>8</v>
      </c>
      <c r="C2758" t="s">
        <v>3553</v>
      </c>
      <c r="D2758" t="str">
        <f t="shared" si="170"/>
        <v>2</v>
      </c>
      <c r="E2758">
        <v>1633</v>
      </c>
      <c r="F2758">
        <v>1931</v>
      </c>
      <c r="G2758" t="s">
        <v>49</v>
      </c>
      <c r="H2758" t="s">
        <v>11</v>
      </c>
      <c r="I2758">
        <v>1</v>
      </c>
      <c r="J2758" t="s">
        <v>19</v>
      </c>
      <c r="K2758" t="s">
        <v>11</v>
      </c>
    </row>
    <row r="2759" spans="1:11" x14ac:dyDescent="0.25">
      <c r="A2759" t="str">
        <f t="shared" si="173"/>
        <v>1009</v>
      </c>
      <c r="B2759" t="str">
        <f>"9"</f>
        <v>9</v>
      </c>
      <c r="C2759" t="s">
        <v>3554</v>
      </c>
      <c r="D2759" t="str">
        <f t="shared" si="170"/>
        <v>2</v>
      </c>
      <c r="E2759">
        <v>1454</v>
      </c>
      <c r="F2759">
        <v>1929</v>
      </c>
      <c r="G2759" t="s">
        <v>29</v>
      </c>
      <c r="H2759" t="s">
        <v>11</v>
      </c>
      <c r="I2759">
        <v>1</v>
      </c>
      <c r="J2759" t="s">
        <v>19</v>
      </c>
      <c r="K2759" t="s">
        <v>11</v>
      </c>
    </row>
    <row r="2760" spans="1:11" x14ac:dyDescent="0.25">
      <c r="A2760" t="str">
        <f t="shared" si="173"/>
        <v>1009</v>
      </c>
      <c r="B2760" t="str">
        <f>"10"</f>
        <v>10</v>
      </c>
      <c r="C2760" t="s">
        <v>3555</v>
      </c>
      <c r="D2760" t="str">
        <f t="shared" si="170"/>
        <v>2</v>
      </c>
      <c r="E2760">
        <v>1772</v>
      </c>
      <c r="F2760">
        <v>1931</v>
      </c>
      <c r="G2760" t="s">
        <v>29</v>
      </c>
      <c r="H2760" t="s">
        <v>11</v>
      </c>
      <c r="I2760">
        <v>1</v>
      </c>
      <c r="J2760" t="s">
        <v>19</v>
      </c>
      <c r="K2760" t="s">
        <v>11</v>
      </c>
    </row>
    <row r="2761" spans="1:11" x14ac:dyDescent="0.25">
      <c r="A2761" t="str">
        <f t="shared" si="173"/>
        <v>1009</v>
      </c>
      <c r="B2761" t="str">
        <f>"11"</f>
        <v>11</v>
      </c>
      <c r="C2761" t="s">
        <v>3556</v>
      </c>
      <c r="D2761" t="str">
        <f t="shared" si="170"/>
        <v>2</v>
      </c>
      <c r="E2761">
        <v>2110</v>
      </c>
      <c r="F2761">
        <v>1940</v>
      </c>
      <c r="G2761" t="s">
        <v>21</v>
      </c>
      <c r="H2761" t="s">
        <v>11</v>
      </c>
      <c r="I2761">
        <v>1</v>
      </c>
      <c r="J2761" t="s">
        <v>19</v>
      </c>
      <c r="K2761" t="s">
        <v>11</v>
      </c>
    </row>
    <row r="2762" spans="1:11" x14ac:dyDescent="0.25">
      <c r="A2762" t="str">
        <f t="shared" si="173"/>
        <v>1009</v>
      </c>
      <c r="B2762" t="str">
        <f>"12"</f>
        <v>12</v>
      </c>
      <c r="C2762" t="s">
        <v>3557</v>
      </c>
      <c r="D2762" t="str">
        <f t="shared" si="170"/>
        <v>2</v>
      </c>
      <c r="E2762">
        <v>1860</v>
      </c>
      <c r="F2762">
        <v>1941</v>
      </c>
      <c r="G2762" t="s">
        <v>27</v>
      </c>
      <c r="H2762" t="s">
        <v>11</v>
      </c>
      <c r="I2762">
        <v>1</v>
      </c>
      <c r="J2762" t="s">
        <v>19</v>
      </c>
      <c r="K2762" t="s">
        <v>11</v>
      </c>
    </row>
    <row r="2763" spans="1:11" x14ac:dyDescent="0.25">
      <c r="A2763" t="str">
        <f t="shared" si="173"/>
        <v>1009</v>
      </c>
      <c r="B2763" t="str">
        <f>"13"</f>
        <v>13</v>
      </c>
      <c r="C2763" t="s">
        <v>3558</v>
      </c>
      <c r="D2763" t="str">
        <f t="shared" si="170"/>
        <v>2</v>
      </c>
      <c r="E2763">
        <v>1526</v>
      </c>
      <c r="F2763">
        <v>1951</v>
      </c>
      <c r="G2763" t="s">
        <v>21</v>
      </c>
      <c r="H2763" t="s">
        <v>11</v>
      </c>
      <c r="I2763">
        <v>1</v>
      </c>
      <c r="J2763" t="s">
        <v>19</v>
      </c>
      <c r="K2763" t="s">
        <v>11</v>
      </c>
    </row>
    <row r="2764" spans="1:11" x14ac:dyDescent="0.25">
      <c r="A2764" t="str">
        <f t="shared" si="173"/>
        <v>1009</v>
      </c>
      <c r="B2764" t="str">
        <f>"14"</f>
        <v>14</v>
      </c>
      <c r="C2764" t="s">
        <v>3559</v>
      </c>
      <c r="D2764" t="str">
        <f t="shared" si="170"/>
        <v>2</v>
      </c>
      <c r="E2764">
        <v>818</v>
      </c>
      <c r="F2764">
        <v>1952</v>
      </c>
      <c r="G2764" t="s">
        <v>21</v>
      </c>
      <c r="H2764" t="s">
        <v>11</v>
      </c>
      <c r="I2764">
        <v>1</v>
      </c>
      <c r="J2764" t="s">
        <v>19</v>
      </c>
      <c r="K2764" t="s">
        <v>11</v>
      </c>
    </row>
    <row r="2765" spans="1:11" x14ac:dyDescent="0.25">
      <c r="A2765" t="str">
        <f t="shared" si="173"/>
        <v>1009</v>
      </c>
      <c r="B2765" t="str">
        <f>"15"</f>
        <v>15</v>
      </c>
      <c r="C2765" t="s">
        <v>3560</v>
      </c>
      <c r="D2765" t="str">
        <f t="shared" si="170"/>
        <v>2</v>
      </c>
      <c r="E2765">
        <v>2376</v>
      </c>
      <c r="F2765">
        <v>1981</v>
      </c>
      <c r="G2765" t="s">
        <v>3561</v>
      </c>
      <c r="H2765" t="s">
        <v>11</v>
      </c>
      <c r="I2765">
        <v>1</v>
      </c>
      <c r="J2765" t="s">
        <v>19</v>
      </c>
      <c r="K2765" t="s">
        <v>11</v>
      </c>
    </row>
    <row r="2766" spans="1:11" x14ac:dyDescent="0.25">
      <c r="A2766" t="str">
        <f t="shared" si="173"/>
        <v>1009</v>
      </c>
      <c r="B2766" t="str">
        <f>"16"</f>
        <v>16</v>
      </c>
      <c r="C2766" t="s">
        <v>3562</v>
      </c>
      <c r="D2766" t="str">
        <f t="shared" si="170"/>
        <v>2</v>
      </c>
      <c r="E2766">
        <v>772</v>
      </c>
      <c r="F2766">
        <v>1928</v>
      </c>
      <c r="G2766" t="s">
        <v>1533</v>
      </c>
      <c r="H2766" t="s">
        <v>11</v>
      </c>
      <c r="I2766">
        <v>1</v>
      </c>
      <c r="J2766" t="s">
        <v>19</v>
      </c>
      <c r="K2766" t="s">
        <v>11</v>
      </c>
    </row>
    <row r="2767" spans="1:11" x14ac:dyDescent="0.25">
      <c r="A2767" t="str">
        <f t="shared" si="173"/>
        <v>1009</v>
      </c>
      <c r="B2767" t="str">
        <f>"17"</f>
        <v>17</v>
      </c>
      <c r="C2767" t="s">
        <v>3563</v>
      </c>
      <c r="D2767" t="str">
        <f t="shared" si="170"/>
        <v>2</v>
      </c>
      <c r="E2767">
        <v>2564</v>
      </c>
      <c r="F2767">
        <v>1960</v>
      </c>
      <c r="G2767" t="s">
        <v>2352</v>
      </c>
      <c r="H2767" t="s">
        <v>11</v>
      </c>
      <c r="I2767">
        <v>1</v>
      </c>
      <c r="J2767" t="s">
        <v>19</v>
      </c>
      <c r="K2767" t="s">
        <v>11</v>
      </c>
    </row>
    <row r="2768" spans="1:11" x14ac:dyDescent="0.25">
      <c r="A2768" t="str">
        <f t="shared" si="173"/>
        <v>1009</v>
      </c>
      <c r="B2768" t="str">
        <f>"18"</f>
        <v>18</v>
      </c>
      <c r="C2768" t="s">
        <v>3564</v>
      </c>
      <c r="D2768" t="str">
        <f t="shared" si="170"/>
        <v>2</v>
      </c>
      <c r="E2768">
        <v>1440</v>
      </c>
      <c r="F2768">
        <v>1923</v>
      </c>
      <c r="G2768" t="s">
        <v>29</v>
      </c>
      <c r="H2768" t="s">
        <v>11</v>
      </c>
      <c r="I2768">
        <v>1</v>
      </c>
      <c r="J2768" t="s">
        <v>19</v>
      </c>
      <c r="K2768" t="s">
        <v>11</v>
      </c>
    </row>
    <row r="2769" spans="1:11" x14ac:dyDescent="0.25">
      <c r="A2769" t="str">
        <f t="shared" ref="A2769:A2789" si="174">"1010"</f>
        <v>1010</v>
      </c>
      <c r="B2769" t="str">
        <f>"1"</f>
        <v>1</v>
      </c>
      <c r="C2769" t="s">
        <v>3565</v>
      </c>
      <c r="D2769" t="str">
        <f t="shared" si="170"/>
        <v>2</v>
      </c>
      <c r="E2769">
        <v>1815</v>
      </c>
      <c r="F2769">
        <v>1940</v>
      </c>
      <c r="G2769" t="s">
        <v>161</v>
      </c>
      <c r="H2769" t="s">
        <v>11</v>
      </c>
      <c r="I2769">
        <v>1</v>
      </c>
      <c r="J2769" t="s">
        <v>19</v>
      </c>
      <c r="K2769" t="s">
        <v>11</v>
      </c>
    </row>
    <row r="2770" spans="1:11" x14ac:dyDescent="0.25">
      <c r="A2770" t="str">
        <f t="shared" si="174"/>
        <v>1010</v>
      </c>
      <c r="B2770" t="str">
        <f>"2"</f>
        <v>2</v>
      </c>
      <c r="C2770" t="s">
        <v>3566</v>
      </c>
      <c r="D2770" t="str">
        <f t="shared" si="170"/>
        <v>2</v>
      </c>
      <c r="E2770">
        <v>1312</v>
      </c>
      <c r="F2770">
        <v>1909</v>
      </c>
      <c r="G2770" t="s">
        <v>161</v>
      </c>
      <c r="H2770" t="s">
        <v>11</v>
      </c>
      <c r="I2770">
        <v>1</v>
      </c>
      <c r="J2770" t="s">
        <v>19</v>
      </c>
      <c r="K2770" t="s">
        <v>11</v>
      </c>
    </row>
    <row r="2771" spans="1:11" x14ac:dyDescent="0.25">
      <c r="A2771" t="str">
        <f t="shared" si="174"/>
        <v>1010</v>
      </c>
      <c r="B2771" t="str">
        <f>"3"</f>
        <v>3</v>
      </c>
      <c r="C2771" t="s">
        <v>3567</v>
      </c>
      <c r="D2771" t="str">
        <f t="shared" si="170"/>
        <v>2</v>
      </c>
      <c r="E2771">
        <v>1433</v>
      </c>
      <c r="F2771">
        <v>1939</v>
      </c>
      <c r="G2771" t="s">
        <v>123</v>
      </c>
      <c r="H2771" t="s">
        <v>11</v>
      </c>
      <c r="I2771">
        <v>1</v>
      </c>
      <c r="J2771" t="s">
        <v>19</v>
      </c>
      <c r="K2771" t="s">
        <v>11</v>
      </c>
    </row>
    <row r="2772" spans="1:11" x14ac:dyDescent="0.25">
      <c r="A2772" t="str">
        <f t="shared" si="174"/>
        <v>1010</v>
      </c>
      <c r="B2772" t="str">
        <f>"4"</f>
        <v>4</v>
      </c>
      <c r="C2772" t="s">
        <v>3568</v>
      </c>
      <c r="D2772" t="str">
        <f t="shared" si="170"/>
        <v>2</v>
      </c>
      <c r="E2772">
        <v>1672</v>
      </c>
      <c r="F2772">
        <v>1925</v>
      </c>
      <c r="G2772" t="s">
        <v>21</v>
      </c>
      <c r="H2772" t="s">
        <v>11</v>
      </c>
      <c r="I2772">
        <v>1</v>
      </c>
      <c r="J2772" t="s">
        <v>19</v>
      </c>
      <c r="K2772" t="s">
        <v>11</v>
      </c>
    </row>
    <row r="2773" spans="1:11" x14ac:dyDescent="0.25">
      <c r="A2773" t="str">
        <f t="shared" si="174"/>
        <v>1010</v>
      </c>
      <c r="B2773" t="str">
        <f>"5"</f>
        <v>5</v>
      </c>
      <c r="C2773" t="s">
        <v>3569</v>
      </c>
      <c r="D2773" t="str">
        <f t="shared" si="170"/>
        <v>2</v>
      </c>
      <c r="E2773">
        <v>2604</v>
      </c>
      <c r="F2773">
        <v>1925</v>
      </c>
      <c r="G2773" t="s">
        <v>3570</v>
      </c>
      <c r="H2773" t="s">
        <v>11</v>
      </c>
      <c r="I2773">
        <v>1</v>
      </c>
      <c r="J2773" t="s">
        <v>19</v>
      </c>
      <c r="K2773" t="s">
        <v>11</v>
      </c>
    </row>
    <row r="2774" spans="1:11" x14ac:dyDescent="0.25">
      <c r="A2774" t="str">
        <f t="shared" si="174"/>
        <v>1010</v>
      </c>
      <c r="B2774" t="str">
        <f>"6"</f>
        <v>6</v>
      </c>
      <c r="C2774" t="s">
        <v>3571</v>
      </c>
      <c r="D2774" t="str">
        <f t="shared" si="170"/>
        <v>2</v>
      </c>
      <c r="E2774">
        <v>1622</v>
      </c>
      <c r="F2774">
        <v>1925</v>
      </c>
      <c r="G2774" t="s">
        <v>25</v>
      </c>
      <c r="H2774" t="s">
        <v>11</v>
      </c>
      <c r="I2774">
        <v>1</v>
      </c>
      <c r="J2774" t="s">
        <v>19</v>
      </c>
      <c r="K2774" t="s">
        <v>11</v>
      </c>
    </row>
    <row r="2775" spans="1:11" x14ac:dyDescent="0.25">
      <c r="A2775" t="str">
        <f t="shared" si="174"/>
        <v>1010</v>
      </c>
      <c r="B2775" t="str">
        <f>"7"</f>
        <v>7</v>
      </c>
      <c r="C2775" t="s">
        <v>3572</v>
      </c>
      <c r="D2775" t="str">
        <f t="shared" si="170"/>
        <v>2</v>
      </c>
      <c r="E2775">
        <v>1567</v>
      </c>
      <c r="F2775">
        <v>1930</v>
      </c>
      <c r="G2775" t="s">
        <v>29</v>
      </c>
      <c r="H2775" t="s">
        <v>11</v>
      </c>
      <c r="I2775">
        <v>1</v>
      </c>
      <c r="J2775" t="s">
        <v>19</v>
      </c>
      <c r="K2775" t="s">
        <v>11</v>
      </c>
    </row>
    <row r="2776" spans="1:11" x14ac:dyDescent="0.25">
      <c r="A2776" t="str">
        <f t="shared" si="174"/>
        <v>1010</v>
      </c>
      <c r="B2776" t="str">
        <f>"8"</f>
        <v>8</v>
      </c>
      <c r="C2776" t="s">
        <v>3573</v>
      </c>
      <c r="D2776" t="str">
        <f t="shared" si="170"/>
        <v>2</v>
      </c>
      <c r="E2776">
        <v>1808</v>
      </c>
      <c r="F2776">
        <v>1924</v>
      </c>
      <c r="G2776" t="s">
        <v>29</v>
      </c>
      <c r="H2776" t="s">
        <v>11</v>
      </c>
      <c r="I2776">
        <v>1</v>
      </c>
      <c r="J2776" t="s">
        <v>19</v>
      </c>
      <c r="K2776" t="s">
        <v>11</v>
      </c>
    </row>
    <row r="2777" spans="1:11" x14ac:dyDescent="0.25">
      <c r="A2777" t="str">
        <f t="shared" si="174"/>
        <v>1010</v>
      </c>
      <c r="B2777" t="str">
        <f>"9"</f>
        <v>9</v>
      </c>
      <c r="C2777" t="s">
        <v>3574</v>
      </c>
      <c r="D2777" t="str">
        <f t="shared" si="170"/>
        <v>2</v>
      </c>
      <c r="E2777">
        <v>1682</v>
      </c>
      <c r="F2777">
        <v>1925</v>
      </c>
      <c r="G2777" t="s">
        <v>29</v>
      </c>
      <c r="H2777" t="s">
        <v>11</v>
      </c>
      <c r="I2777">
        <v>1</v>
      </c>
      <c r="J2777" t="s">
        <v>19</v>
      </c>
      <c r="K2777" t="s">
        <v>11</v>
      </c>
    </row>
    <row r="2778" spans="1:11" x14ac:dyDescent="0.25">
      <c r="A2778" t="str">
        <f t="shared" si="174"/>
        <v>1010</v>
      </c>
      <c r="B2778" t="str">
        <f>"10"</f>
        <v>10</v>
      </c>
      <c r="C2778" t="s">
        <v>3575</v>
      </c>
      <c r="D2778" t="str">
        <f t="shared" si="170"/>
        <v>2</v>
      </c>
      <c r="E2778">
        <v>1492</v>
      </c>
      <c r="F2778">
        <v>1924</v>
      </c>
      <c r="G2778" t="s">
        <v>29</v>
      </c>
      <c r="H2778" t="s">
        <v>11</v>
      </c>
      <c r="I2778">
        <v>1</v>
      </c>
      <c r="J2778" t="s">
        <v>19</v>
      </c>
      <c r="K2778" t="s">
        <v>11</v>
      </c>
    </row>
    <row r="2779" spans="1:11" x14ac:dyDescent="0.25">
      <c r="A2779" t="str">
        <f t="shared" si="174"/>
        <v>1010</v>
      </c>
      <c r="B2779" t="str">
        <f>"11"</f>
        <v>11</v>
      </c>
      <c r="C2779" t="s">
        <v>3576</v>
      </c>
      <c r="D2779" t="str">
        <f t="shared" si="170"/>
        <v>2</v>
      </c>
      <c r="E2779">
        <v>1462</v>
      </c>
      <c r="F2779">
        <v>1924</v>
      </c>
      <c r="G2779" t="s">
        <v>29</v>
      </c>
      <c r="H2779" t="s">
        <v>11</v>
      </c>
      <c r="I2779">
        <v>1</v>
      </c>
      <c r="J2779" t="s">
        <v>19</v>
      </c>
      <c r="K2779" t="s">
        <v>11</v>
      </c>
    </row>
    <row r="2780" spans="1:11" x14ac:dyDescent="0.25">
      <c r="A2780" t="str">
        <f t="shared" si="174"/>
        <v>1010</v>
      </c>
      <c r="B2780" t="str">
        <f>"12"</f>
        <v>12</v>
      </c>
      <c r="C2780" t="s">
        <v>3577</v>
      </c>
      <c r="D2780" t="str">
        <f t="shared" si="170"/>
        <v>2</v>
      </c>
      <c r="E2780">
        <v>1750</v>
      </c>
      <c r="F2780">
        <v>1925</v>
      </c>
      <c r="G2780" t="s">
        <v>29</v>
      </c>
      <c r="H2780" t="s">
        <v>11</v>
      </c>
      <c r="I2780">
        <v>1</v>
      </c>
      <c r="J2780" t="s">
        <v>19</v>
      </c>
      <c r="K2780" t="s">
        <v>11</v>
      </c>
    </row>
    <row r="2781" spans="1:11" x14ac:dyDescent="0.25">
      <c r="A2781" t="str">
        <f t="shared" si="174"/>
        <v>1010</v>
      </c>
      <c r="B2781" t="str">
        <f>"13"</f>
        <v>13</v>
      </c>
      <c r="C2781" t="s">
        <v>3578</v>
      </c>
      <c r="D2781" t="str">
        <f t="shared" si="170"/>
        <v>2</v>
      </c>
      <c r="E2781">
        <v>1373</v>
      </c>
      <c r="F2781">
        <v>1925</v>
      </c>
      <c r="G2781" t="s">
        <v>49</v>
      </c>
      <c r="H2781" t="s">
        <v>11</v>
      </c>
      <c r="I2781">
        <v>1</v>
      </c>
      <c r="J2781" t="s">
        <v>19</v>
      </c>
      <c r="K2781" t="s">
        <v>11</v>
      </c>
    </row>
    <row r="2782" spans="1:11" x14ac:dyDescent="0.25">
      <c r="A2782" t="str">
        <f t="shared" si="174"/>
        <v>1010</v>
      </c>
      <c r="B2782" t="str">
        <f>"14"</f>
        <v>14</v>
      </c>
      <c r="C2782" t="s">
        <v>3579</v>
      </c>
      <c r="D2782" t="str">
        <f t="shared" si="170"/>
        <v>2</v>
      </c>
      <c r="E2782">
        <v>1460</v>
      </c>
      <c r="F2782">
        <v>1925</v>
      </c>
      <c r="G2782" t="s">
        <v>455</v>
      </c>
      <c r="H2782" t="s">
        <v>11</v>
      </c>
      <c r="I2782">
        <v>1</v>
      </c>
      <c r="J2782" t="s">
        <v>19</v>
      </c>
      <c r="K2782" t="s">
        <v>11</v>
      </c>
    </row>
    <row r="2783" spans="1:11" x14ac:dyDescent="0.25">
      <c r="A2783" t="str">
        <f t="shared" si="174"/>
        <v>1010</v>
      </c>
      <c r="B2783" t="str">
        <f>"15"</f>
        <v>15</v>
      </c>
      <c r="C2783" t="s">
        <v>3580</v>
      </c>
      <c r="D2783" t="str">
        <f t="shared" ref="D2783:D2846" si="175">"2"</f>
        <v>2</v>
      </c>
      <c r="E2783">
        <v>1775</v>
      </c>
      <c r="F2783">
        <v>1910</v>
      </c>
      <c r="G2783" t="s">
        <v>29</v>
      </c>
      <c r="H2783" t="s">
        <v>11</v>
      </c>
      <c r="I2783">
        <v>1</v>
      </c>
      <c r="J2783" t="s">
        <v>19</v>
      </c>
      <c r="K2783" t="s">
        <v>11</v>
      </c>
    </row>
    <row r="2784" spans="1:11" x14ac:dyDescent="0.25">
      <c r="A2784" t="str">
        <f t="shared" si="174"/>
        <v>1010</v>
      </c>
      <c r="B2784" t="str">
        <f>"16"</f>
        <v>16</v>
      </c>
      <c r="C2784" t="s">
        <v>3581</v>
      </c>
      <c r="D2784" t="str">
        <f t="shared" si="175"/>
        <v>2</v>
      </c>
      <c r="E2784">
        <v>1424</v>
      </c>
      <c r="F2784">
        <v>1915</v>
      </c>
      <c r="G2784" t="s">
        <v>29</v>
      </c>
      <c r="H2784" t="s">
        <v>11</v>
      </c>
      <c r="I2784">
        <v>1</v>
      </c>
      <c r="J2784" t="s">
        <v>19</v>
      </c>
      <c r="K2784" t="s">
        <v>11</v>
      </c>
    </row>
    <row r="2785" spans="1:11" x14ac:dyDescent="0.25">
      <c r="A2785" t="str">
        <f t="shared" si="174"/>
        <v>1010</v>
      </c>
      <c r="B2785" t="str">
        <f>"17"</f>
        <v>17</v>
      </c>
      <c r="C2785" t="s">
        <v>3582</v>
      </c>
      <c r="D2785" t="str">
        <f t="shared" si="175"/>
        <v>2</v>
      </c>
      <c r="E2785">
        <v>1920</v>
      </c>
      <c r="F2785">
        <v>1903</v>
      </c>
      <c r="G2785" t="s">
        <v>49</v>
      </c>
      <c r="H2785" t="s">
        <v>11</v>
      </c>
      <c r="I2785">
        <v>1</v>
      </c>
      <c r="J2785" t="s">
        <v>19</v>
      </c>
      <c r="K2785" t="s">
        <v>11</v>
      </c>
    </row>
    <row r="2786" spans="1:11" x14ac:dyDescent="0.25">
      <c r="A2786" t="str">
        <f t="shared" si="174"/>
        <v>1010</v>
      </c>
      <c r="B2786" t="str">
        <f>"18"</f>
        <v>18</v>
      </c>
      <c r="C2786" t="s">
        <v>3583</v>
      </c>
      <c r="D2786" t="str">
        <f t="shared" si="175"/>
        <v>2</v>
      </c>
      <c r="E2786">
        <v>1887</v>
      </c>
      <c r="F2786">
        <v>1920</v>
      </c>
      <c r="G2786" t="s">
        <v>29</v>
      </c>
      <c r="H2786" t="s">
        <v>11</v>
      </c>
      <c r="I2786">
        <v>1</v>
      </c>
      <c r="J2786" t="s">
        <v>19</v>
      </c>
      <c r="K2786" t="s">
        <v>11</v>
      </c>
    </row>
    <row r="2787" spans="1:11" x14ac:dyDescent="0.25">
      <c r="A2787" t="str">
        <f t="shared" si="174"/>
        <v>1010</v>
      </c>
      <c r="B2787" t="str">
        <f>"19"</f>
        <v>19</v>
      </c>
      <c r="C2787" t="s">
        <v>3584</v>
      </c>
      <c r="D2787" t="str">
        <f t="shared" si="175"/>
        <v>2</v>
      </c>
      <c r="E2787">
        <v>1709</v>
      </c>
      <c r="F2787">
        <v>1925</v>
      </c>
      <c r="G2787" t="s">
        <v>123</v>
      </c>
      <c r="H2787" t="s">
        <v>11</v>
      </c>
      <c r="I2787">
        <v>1</v>
      </c>
      <c r="J2787" t="s">
        <v>19</v>
      </c>
      <c r="K2787" t="s">
        <v>11</v>
      </c>
    </row>
    <row r="2788" spans="1:11" x14ac:dyDescent="0.25">
      <c r="A2788" t="str">
        <f t="shared" si="174"/>
        <v>1010</v>
      </c>
      <c r="B2788" t="str">
        <f>"20"</f>
        <v>20</v>
      </c>
      <c r="C2788" t="s">
        <v>3585</v>
      </c>
      <c r="D2788" t="str">
        <f t="shared" si="175"/>
        <v>2</v>
      </c>
      <c r="E2788">
        <v>1384</v>
      </c>
      <c r="F2788">
        <v>1905</v>
      </c>
      <c r="G2788" t="s">
        <v>29</v>
      </c>
      <c r="H2788" t="s">
        <v>11</v>
      </c>
      <c r="I2788">
        <v>1</v>
      </c>
      <c r="J2788" t="s">
        <v>19</v>
      </c>
      <c r="K2788" t="s">
        <v>11</v>
      </c>
    </row>
    <row r="2789" spans="1:11" x14ac:dyDescent="0.25">
      <c r="A2789" t="str">
        <f t="shared" si="174"/>
        <v>1010</v>
      </c>
      <c r="B2789" t="str">
        <f>"21"</f>
        <v>21</v>
      </c>
      <c r="C2789" t="s">
        <v>3586</v>
      </c>
      <c r="D2789" t="str">
        <f t="shared" si="175"/>
        <v>2</v>
      </c>
      <c r="E2789">
        <v>2190</v>
      </c>
      <c r="F2789">
        <v>1924</v>
      </c>
      <c r="G2789" t="s">
        <v>25</v>
      </c>
      <c r="H2789" t="s">
        <v>11</v>
      </c>
      <c r="I2789">
        <v>1</v>
      </c>
      <c r="J2789" t="s">
        <v>19</v>
      </c>
      <c r="K2789" t="s">
        <v>11</v>
      </c>
    </row>
    <row r="2790" spans="1:11" x14ac:dyDescent="0.25">
      <c r="A2790" t="str">
        <f t="shared" ref="A2790:A2816" si="176">"1011"</f>
        <v>1011</v>
      </c>
      <c r="B2790" t="str">
        <f>"1"</f>
        <v>1</v>
      </c>
      <c r="C2790" t="s">
        <v>3587</v>
      </c>
      <c r="D2790" t="str">
        <f t="shared" si="175"/>
        <v>2</v>
      </c>
      <c r="E2790">
        <v>1692</v>
      </c>
      <c r="F2790">
        <v>1930</v>
      </c>
      <c r="G2790" t="s">
        <v>49</v>
      </c>
      <c r="H2790" t="s">
        <v>11</v>
      </c>
      <c r="I2790">
        <v>1</v>
      </c>
      <c r="J2790" t="s">
        <v>19</v>
      </c>
      <c r="K2790" t="s">
        <v>11</v>
      </c>
    </row>
    <row r="2791" spans="1:11" x14ac:dyDescent="0.25">
      <c r="A2791" t="str">
        <f t="shared" si="176"/>
        <v>1011</v>
      </c>
      <c r="B2791" t="str">
        <f>"2"</f>
        <v>2</v>
      </c>
      <c r="C2791" t="s">
        <v>3588</v>
      </c>
      <c r="D2791" t="str">
        <f t="shared" si="175"/>
        <v>2</v>
      </c>
      <c r="E2791">
        <v>1411</v>
      </c>
      <c r="F2791">
        <v>1925</v>
      </c>
      <c r="G2791" t="s">
        <v>29</v>
      </c>
      <c r="H2791" t="s">
        <v>11</v>
      </c>
      <c r="I2791">
        <v>1</v>
      </c>
      <c r="J2791" t="s">
        <v>19</v>
      </c>
      <c r="K2791" t="s">
        <v>11</v>
      </c>
    </row>
    <row r="2792" spans="1:11" x14ac:dyDescent="0.25">
      <c r="A2792" t="str">
        <f t="shared" si="176"/>
        <v>1011</v>
      </c>
      <c r="B2792" t="str">
        <f>"3"</f>
        <v>3</v>
      </c>
      <c r="C2792" t="s">
        <v>3589</v>
      </c>
      <c r="D2792" t="str">
        <f t="shared" si="175"/>
        <v>2</v>
      </c>
      <c r="E2792">
        <v>2072</v>
      </c>
      <c r="F2792">
        <v>1925</v>
      </c>
      <c r="G2792" t="s">
        <v>29</v>
      </c>
      <c r="H2792" t="s">
        <v>11</v>
      </c>
      <c r="I2792">
        <v>1</v>
      </c>
      <c r="J2792" t="s">
        <v>19</v>
      </c>
      <c r="K2792" t="s">
        <v>11</v>
      </c>
    </row>
    <row r="2793" spans="1:11" x14ac:dyDescent="0.25">
      <c r="A2793" t="str">
        <f t="shared" si="176"/>
        <v>1011</v>
      </c>
      <c r="B2793" t="str">
        <f>"4"</f>
        <v>4</v>
      </c>
      <c r="C2793" t="s">
        <v>3590</v>
      </c>
      <c r="D2793" t="str">
        <f t="shared" si="175"/>
        <v>2</v>
      </c>
      <c r="E2793">
        <v>1636</v>
      </c>
      <c r="F2793">
        <v>1919</v>
      </c>
      <c r="G2793" t="s">
        <v>29</v>
      </c>
      <c r="H2793" t="s">
        <v>11</v>
      </c>
      <c r="I2793">
        <v>1</v>
      </c>
      <c r="J2793" t="s">
        <v>19</v>
      </c>
      <c r="K2793" t="s">
        <v>11</v>
      </c>
    </row>
    <row r="2794" spans="1:11" x14ac:dyDescent="0.25">
      <c r="A2794" t="str">
        <f t="shared" si="176"/>
        <v>1011</v>
      </c>
      <c r="B2794" t="str">
        <f>"5"</f>
        <v>5</v>
      </c>
      <c r="C2794" t="s">
        <v>3591</v>
      </c>
      <c r="D2794" t="str">
        <f t="shared" si="175"/>
        <v>2</v>
      </c>
      <c r="E2794">
        <v>1453</v>
      </c>
      <c r="F2794">
        <v>1949</v>
      </c>
      <c r="G2794" t="s">
        <v>29</v>
      </c>
      <c r="H2794" t="s">
        <v>11</v>
      </c>
      <c r="I2794">
        <v>1</v>
      </c>
      <c r="J2794" t="s">
        <v>19</v>
      </c>
      <c r="K2794" t="s">
        <v>11</v>
      </c>
    </row>
    <row r="2795" spans="1:11" x14ac:dyDescent="0.25">
      <c r="A2795" t="str">
        <f t="shared" si="176"/>
        <v>1011</v>
      </c>
      <c r="B2795" t="str">
        <f>"6"</f>
        <v>6</v>
      </c>
      <c r="C2795" t="s">
        <v>3592</v>
      </c>
      <c r="D2795" t="str">
        <f t="shared" si="175"/>
        <v>2</v>
      </c>
      <c r="E2795">
        <v>1624</v>
      </c>
      <c r="F2795">
        <v>1915</v>
      </c>
      <c r="G2795" t="s">
        <v>29</v>
      </c>
      <c r="H2795" t="s">
        <v>11</v>
      </c>
      <c r="I2795">
        <v>1</v>
      </c>
      <c r="J2795" t="s">
        <v>19</v>
      </c>
      <c r="K2795" t="s">
        <v>11</v>
      </c>
    </row>
    <row r="2796" spans="1:11" x14ac:dyDescent="0.25">
      <c r="A2796" t="str">
        <f t="shared" si="176"/>
        <v>1011</v>
      </c>
      <c r="B2796" t="str">
        <f>"7"</f>
        <v>7</v>
      </c>
      <c r="C2796" t="s">
        <v>1230</v>
      </c>
      <c r="D2796" t="str">
        <f t="shared" si="175"/>
        <v>2</v>
      </c>
      <c r="E2796">
        <v>1742</v>
      </c>
      <c r="F2796">
        <v>1915</v>
      </c>
      <c r="G2796" t="s">
        <v>29</v>
      </c>
      <c r="H2796" t="s">
        <v>11</v>
      </c>
      <c r="I2796">
        <v>1</v>
      </c>
      <c r="J2796" t="s">
        <v>19</v>
      </c>
      <c r="K2796" t="s">
        <v>11</v>
      </c>
    </row>
    <row r="2797" spans="1:11" x14ac:dyDescent="0.25">
      <c r="A2797" t="str">
        <f t="shared" si="176"/>
        <v>1011</v>
      </c>
      <c r="B2797" t="str">
        <f>"8"</f>
        <v>8</v>
      </c>
      <c r="C2797" t="s">
        <v>3593</v>
      </c>
      <c r="D2797" t="str">
        <f t="shared" si="175"/>
        <v>2</v>
      </c>
      <c r="E2797">
        <v>1483</v>
      </c>
      <c r="F2797">
        <v>1925</v>
      </c>
      <c r="G2797" t="s">
        <v>25</v>
      </c>
      <c r="H2797" t="s">
        <v>11</v>
      </c>
      <c r="I2797">
        <v>1</v>
      </c>
      <c r="J2797" t="s">
        <v>19</v>
      </c>
      <c r="K2797" t="s">
        <v>11</v>
      </c>
    </row>
    <row r="2798" spans="1:11" x14ac:dyDescent="0.25">
      <c r="A2798" t="str">
        <f t="shared" si="176"/>
        <v>1011</v>
      </c>
      <c r="B2798" t="str">
        <f>"9"</f>
        <v>9</v>
      </c>
      <c r="C2798" t="s">
        <v>3594</v>
      </c>
      <c r="D2798" t="str">
        <f t="shared" si="175"/>
        <v>2</v>
      </c>
      <c r="E2798">
        <v>1938</v>
      </c>
      <c r="F2798">
        <v>1905</v>
      </c>
      <c r="G2798" t="s">
        <v>29</v>
      </c>
      <c r="H2798" t="s">
        <v>11</v>
      </c>
      <c r="I2798">
        <v>1</v>
      </c>
      <c r="J2798" t="s">
        <v>19</v>
      </c>
      <c r="K2798" t="s">
        <v>11</v>
      </c>
    </row>
    <row r="2799" spans="1:11" x14ac:dyDescent="0.25">
      <c r="A2799" t="str">
        <f t="shared" si="176"/>
        <v>1011</v>
      </c>
      <c r="B2799" t="str">
        <f>"10"</f>
        <v>10</v>
      </c>
      <c r="C2799" t="s">
        <v>3595</v>
      </c>
      <c r="D2799" t="str">
        <f t="shared" si="175"/>
        <v>2</v>
      </c>
      <c r="E2799">
        <v>1214</v>
      </c>
      <c r="F2799">
        <v>1922</v>
      </c>
      <c r="G2799" t="s">
        <v>29</v>
      </c>
      <c r="H2799" t="s">
        <v>11</v>
      </c>
      <c r="I2799">
        <v>1</v>
      </c>
      <c r="J2799" t="s">
        <v>19</v>
      </c>
      <c r="K2799" t="s">
        <v>11</v>
      </c>
    </row>
    <row r="2800" spans="1:11" x14ac:dyDescent="0.25">
      <c r="A2800" t="str">
        <f t="shared" si="176"/>
        <v>1011</v>
      </c>
      <c r="B2800" t="str">
        <f>"11"</f>
        <v>11</v>
      </c>
      <c r="C2800" t="s">
        <v>3596</v>
      </c>
      <c r="D2800" t="str">
        <f t="shared" si="175"/>
        <v>2</v>
      </c>
      <c r="E2800">
        <v>1358</v>
      </c>
      <c r="F2800">
        <v>1920</v>
      </c>
      <c r="G2800" t="s">
        <v>35</v>
      </c>
      <c r="H2800" t="s">
        <v>11</v>
      </c>
      <c r="I2800">
        <v>1</v>
      </c>
      <c r="J2800" t="s">
        <v>19</v>
      </c>
      <c r="K2800" t="s">
        <v>11</v>
      </c>
    </row>
    <row r="2801" spans="1:11" x14ac:dyDescent="0.25">
      <c r="A2801" t="str">
        <f t="shared" si="176"/>
        <v>1011</v>
      </c>
      <c r="B2801" t="str">
        <f>"13"</f>
        <v>13</v>
      </c>
      <c r="C2801" t="s">
        <v>3599</v>
      </c>
      <c r="D2801" t="str">
        <f t="shared" si="175"/>
        <v>2</v>
      </c>
      <c r="E2801">
        <v>1704</v>
      </c>
      <c r="F2801">
        <v>1920</v>
      </c>
      <c r="G2801" t="s">
        <v>29</v>
      </c>
      <c r="H2801" t="s">
        <v>11</v>
      </c>
      <c r="I2801">
        <v>1</v>
      </c>
      <c r="J2801" t="s">
        <v>19</v>
      </c>
      <c r="K2801" t="s">
        <v>11</v>
      </c>
    </row>
    <row r="2802" spans="1:11" x14ac:dyDescent="0.25">
      <c r="A2802" t="str">
        <f t="shared" si="176"/>
        <v>1011</v>
      </c>
      <c r="B2802" t="str">
        <f>"14"</f>
        <v>14</v>
      </c>
      <c r="C2802" t="s">
        <v>3600</v>
      </c>
      <c r="D2802" t="str">
        <f t="shared" si="175"/>
        <v>2</v>
      </c>
      <c r="E2802">
        <v>1242</v>
      </c>
      <c r="F2802">
        <v>1921</v>
      </c>
      <c r="G2802" t="s">
        <v>29</v>
      </c>
      <c r="H2802" t="s">
        <v>11</v>
      </c>
      <c r="I2802">
        <v>1</v>
      </c>
      <c r="J2802" t="s">
        <v>19</v>
      </c>
      <c r="K2802" t="s">
        <v>11</v>
      </c>
    </row>
    <row r="2803" spans="1:11" x14ac:dyDescent="0.25">
      <c r="A2803" t="str">
        <f t="shared" si="176"/>
        <v>1011</v>
      </c>
      <c r="B2803" t="str">
        <f>"15"</f>
        <v>15</v>
      </c>
      <c r="C2803" t="s">
        <v>3601</v>
      </c>
      <c r="D2803" t="str">
        <f t="shared" si="175"/>
        <v>2</v>
      </c>
      <c r="E2803">
        <v>1596</v>
      </c>
      <c r="F2803">
        <v>1953</v>
      </c>
      <c r="G2803" t="s">
        <v>31</v>
      </c>
      <c r="H2803" t="s">
        <v>11</v>
      </c>
      <c r="I2803">
        <v>1</v>
      </c>
      <c r="J2803" t="s">
        <v>19</v>
      </c>
      <c r="K2803" t="s">
        <v>11</v>
      </c>
    </row>
    <row r="2804" spans="1:11" x14ac:dyDescent="0.25">
      <c r="A2804" t="str">
        <f t="shared" si="176"/>
        <v>1011</v>
      </c>
      <c r="B2804" t="str">
        <f>"16"</f>
        <v>16</v>
      </c>
      <c r="C2804" t="s">
        <v>3602</v>
      </c>
      <c r="D2804" t="str">
        <f t="shared" si="175"/>
        <v>2</v>
      </c>
      <c r="E2804">
        <v>1498</v>
      </c>
      <c r="F2804">
        <v>1922</v>
      </c>
      <c r="G2804" t="s">
        <v>29</v>
      </c>
      <c r="H2804" t="s">
        <v>11</v>
      </c>
      <c r="I2804">
        <v>1</v>
      </c>
      <c r="J2804" t="s">
        <v>19</v>
      </c>
      <c r="K2804" t="s">
        <v>11</v>
      </c>
    </row>
    <row r="2805" spans="1:11" x14ac:dyDescent="0.25">
      <c r="A2805" t="str">
        <f t="shared" si="176"/>
        <v>1011</v>
      </c>
      <c r="B2805" t="str">
        <f>"17"</f>
        <v>17</v>
      </c>
      <c r="C2805" t="s">
        <v>3603</v>
      </c>
      <c r="D2805" t="str">
        <f t="shared" si="175"/>
        <v>2</v>
      </c>
      <c r="E2805">
        <v>1136</v>
      </c>
      <c r="F2805">
        <v>1896</v>
      </c>
      <c r="G2805" t="s">
        <v>29</v>
      </c>
      <c r="H2805" t="s">
        <v>11</v>
      </c>
      <c r="I2805">
        <v>1</v>
      </c>
      <c r="J2805" t="s">
        <v>19</v>
      </c>
      <c r="K2805" t="s">
        <v>11</v>
      </c>
    </row>
    <row r="2806" spans="1:11" x14ac:dyDescent="0.25">
      <c r="A2806" t="str">
        <f t="shared" si="176"/>
        <v>1011</v>
      </c>
      <c r="B2806" t="str">
        <f>"18"</f>
        <v>18</v>
      </c>
      <c r="C2806" t="s">
        <v>3604</v>
      </c>
      <c r="D2806" t="str">
        <f t="shared" si="175"/>
        <v>2</v>
      </c>
      <c r="E2806">
        <v>1357</v>
      </c>
      <c r="F2806">
        <v>1927</v>
      </c>
      <c r="G2806" t="s">
        <v>29</v>
      </c>
      <c r="H2806" t="s">
        <v>11</v>
      </c>
      <c r="I2806">
        <v>1</v>
      </c>
      <c r="J2806" t="s">
        <v>19</v>
      </c>
      <c r="K2806" t="s">
        <v>11</v>
      </c>
    </row>
    <row r="2807" spans="1:11" x14ac:dyDescent="0.25">
      <c r="A2807" t="str">
        <f t="shared" si="176"/>
        <v>1011</v>
      </c>
      <c r="B2807" t="str">
        <f>"19"</f>
        <v>19</v>
      </c>
      <c r="C2807" t="s">
        <v>2999</v>
      </c>
      <c r="D2807" t="str">
        <f t="shared" si="175"/>
        <v>2</v>
      </c>
      <c r="E2807">
        <v>1824</v>
      </c>
      <c r="F2807">
        <v>1910</v>
      </c>
      <c r="G2807" t="s">
        <v>49</v>
      </c>
      <c r="H2807" t="s">
        <v>11</v>
      </c>
      <c r="I2807">
        <v>1</v>
      </c>
      <c r="J2807" t="s">
        <v>19</v>
      </c>
      <c r="K2807" t="s">
        <v>11</v>
      </c>
    </row>
    <row r="2808" spans="1:11" x14ac:dyDescent="0.25">
      <c r="A2808" t="str">
        <f t="shared" si="176"/>
        <v>1011</v>
      </c>
      <c r="B2808" t="str">
        <f>"20"</f>
        <v>20</v>
      </c>
      <c r="C2808" t="s">
        <v>3605</v>
      </c>
      <c r="D2808" t="str">
        <f t="shared" si="175"/>
        <v>2</v>
      </c>
      <c r="E2808">
        <v>1640</v>
      </c>
      <c r="F2808">
        <v>1900</v>
      </c>
      <c r="G2808" t="s">
        <v>49</v>
      </c>
      <c r="H2808" t="s">
        <v>11</v>
      </c>
      <c r="I2808">
        <v>1</v>
      </c>
      <c r="J2808" t="s">
        <v>19</v>
      </c>
      <c r="K2808" t="s">
        <v>11</v>
      </c>
    </row>
    <row r="2809" spans="1:11" x14ac:dyDescent="0.25">
      <c r="A2809" t="str">
        <f t="shared" si="176"/>
        <v>1011</v>
      </c>
      <c r="B2809" t="str">
        <f>"21"</f>
        <v>21</v>
      </c>
      <c r="C2809" t="s">
        <v>3606</v>
      </c>
      <c r="D2809" t="str">
        <f t="shared" si="175"/>
        <v>2</v>
      </c>
      <c r="E2809">
        <v>1676</v>
      </c>
      <c r="F2809">
        <v>1895</v>
      </c>
      <c r="G2809" t="s">
        <v>21</v>
      </c>
      <c r="H2809" t="s">
        <v>11</v>
      </c>
      <c r="I2809">
        <v>1</v>
      </c>
      <c r="J2809" t="s">
        <v>19</v>
      </c>
      <c r="K2809" t="s">
        <v>11</v>
      </c>
    </row>
    <row r="2810" spans="1:11" x14ac:dyDescent="0.25">
      <c r="A2810" t="str">
        <f t="shared" si="176"/>
        <v>1011</v>
      </c>
      <c r="B2810" t="str">
        <f>"22"</f>
        <v>22</v>
      </c>
      <c r="C2810" t="s">
        <v>3607</v>
      </c>
      <c r="D2810" t="str">
        <f t="shared" si="175"/>
        <v>2</v>
      </c>
      <c r="E2810">
        <v>1824</v>
      </c>
      <c r="F2810">
        <v>1905</v>
      </c>
      <c r="G2810" t="s">
        <v>25</v>
      </c>
      <c r="H2810" t="s">
        <v>11</v>
      </c>
      <c r="I2810">
        <v>2</v>
      </c>
      <c r="J2810" t="s">
        <v>19</v>
      </c>
      <c r="K2810" t="s">
        <v>11</v>
      </c>
    </row>
    <row r="2811" spans="1:11" x14ac:dyDescent="0.25">
      <c r="A2811" t="str">
        <f t="shared" si="176"/>
        <v>1011</v>
      </c>
      <c r="B2811" t="str">
        <f>"23"</f>
        <v>23</v>
      </c>
      <c r="C2811" t="s">
        <v>3608</v>
      </c>
      <c r="D2811" t="str">
        <f t="shared" si="175"/>
        <v>2</v>
      </c>
      <c r="E2811">
        <v>1824</v>
      </c>
      <c r="F2811">
        <v>1905</v>
      </c>
      <c r="G2811" t="s">
        <v>25</v>
      </c>
      <c r="H2811" t="s">
        <v>11</v>
      </c>
      <c r="I2811">
        <v>1</v>
      </c>
      <c r="J2811" t="s">
        <v>19</v>
      </c>
      <c r="K2811" t="s">
        <v>11</v>
      </c>
    </row>
    <row r="2812" spans="1:11" x14ac:dyDescent="0.25">
      <c r="A2812" t="str">
        <f t="shared" si="176"/>
        <v>1011</v>
      </c>
      <c r="B2812" t="str">
        <f>"24"</f>
        <v>24</v>
      </c>
      <c r="C2812" t="s">
        <v>3609</v>
      </c>
      <c r="D2812" t="str">
        <f t="shared" si="175"/>
        <v>2</v>
      </c>
      <c r="E2812">
        <v>1742</v>
      </c>
      <c r="F2812">
        <v>1932</v>
      </c>
      <c r="G2812" t="s">
        <v>49</v>
      </c>
      <c r="H2812" t="s">
        <v>11</v>
      </c>
      <c r="I2812">
        <v>1</v>
      </c>
      <c r="J2812" t="s">
        <v>19</v>
      </c>
      <c r="K2812" t="s">
        <v>11</v>
      </c>
    </row>
    <row r="2813" spans="1:11" x14ac:dyDescent="0.25">
      <c r="A2813" t="str">
        <f t="shared" si="176"/>
        <v>1011</v>
      </c>
      <c r="B2813" t="str">
        <f>"25"</f>
        <v>25</v>
      </c>
      <c r="C2813" t="s">
        <v>3610</v>
      </c>
      <c r="D2813" t="str">
        <f t="shared" si="175"/>
        <v>2</v>
      </c>
      <c r="E2813">
        <v>1254</v>
      </c>
      <c r="F2813">
        <v>1920</v>
      </c>
      <c r="G2813" t="s">
        <v>29</v>
      </c>
      <c r="H2813" t="s">
        <v>11</v>
      </c>
      <c r="I2813">
        <v>1</v>
      </c>
      <c r="J2813" t="s">
        <v>19</v>
      </c>
      <c r="K2813" t="s">
        <v>11</v>
      </c>
    </row>
    <row r="2814" spans="1:11" x14ac:dyDescent="0.25">
      <c r="A2814" t="str">
        <f t="shared" si="176"/>
        <v>1011</v>
      </c>
      <c r="B2814" t="str">
        <f>"26"</f>
        <v>26</v>
      </c>
      <c r="C2814" t="s">
        <v>3611</v>
      </c>
      <c r="D2814" t="str">
        <f t="shared" si="175"/>
        <v>2</v>
      </c>
      <c r="E2814">
        <v>1443</v>
      </c>
      <c r="F2814">
        <v>1920</v>
      </c>
      <c r="G2814" t="s">
        <v>29</v>
      </c>
      <c r="H2814" t="s">
        <v>11</v>
      </c>
      <c r="I2814">
        <v>1</v>
      </c>
      <c r="J2814" t="s">
        <v>19</v>
      </c>
      <c r="K2814" t="s">
        <v>11</v>
      </c>
    </row>
    <row r="2815" spans="1:11" x14ac:dyDescent="0.25">
      <c r="A2815" t="str">
        <f t="shared" si="176"/>
        <v>1011</v>
      </c>
      <c r="B2815" t="str">
        <f>"27"</f>
        <v>27</v>
      </c>
      <c r="C2815" t="s">
        <v>3612</v>
      </c>
      <c r="D2815" t="str">
        <f t="shared" si="175"/>
        <v>2</v>
      </c>
      <c r="E2815">
        <v>1532</v>
      </c>
      <c r="F2815">
        <v>1921</v>
      </c>
      <c r="G2815" t="s">
        <v>29</v>
      </c>
      <c r="H2815" t="s">
        <v>11</v>
      </c>
      <c r="I2815">
        <v>1</v>
      </c>
      <c r="J2815" t="s">
        <v>19</v>
      </c>
      <c r="K2815" t="s">
        <v>11</v>
      </c>
    </row>
    <row r="2816" spans="1:11" x14ac:dyDescent="0.25">
      <c r="A2816" t="str">
        <f t="shared" si="176"/>
        <v>1011</v>
      </c>
      <c r="B2816" t="str">
        <f>"28"</f>
        <v>28</v>
      </c>
      <c r="C2816" t="s">
        <v>3613</v>
      </c>
      <c r="D2816" t="str">
        <f t="shared" si="175"/>
        <v>2</v>
      </c>
      <c r="E2816">
        <v>1270</v>
      </c>
      <c r="F2816">
        <v>1904</v>
      </c>
      <c r="G2816" t="s">
        <v>25</v>
      </c>
      <c r="H2816" t="s">
        <v>11</v>
      </c>
      <c r="I2816">
        <v>1</v>
      </c>
      <c r="J2816" t="s">
        <v>19</v>
      </c>
      <c r="K2816" t="s">
        <v>11</v>
      </c>
    </row>
    <row r="2817" spans="1:11" x14ac:dyDescent="0.25">
      <c r="A2817" t="str">
        <f t="shared" ref="A2817:A2841" si="177">"1012"</f>
        <v>1012</v>
      </c>
      <c r="B2817" t="str">
        <f>"1"</f>
        <v>1</v>
      </c>
      <c r="C2817" t="s">
        <v>3614</v>
      </c>
      <c r="D2817" t="str">
        <f t="shared" si="175"/>
        <v>2</v>
      </c>
      <c r="E2817">
        <v>1969</v>
      </c>
      <c r="F2817">
        <v>1910</v>
      </c>
      <c r="G2817" t="s">
        <v>29</v>
      </c>
      <c r="H2817" t="s">
        <v>11</v>
      </c>
      <c r="I2817">
        <v>1</v>
      </c>
      <c r="J2817" t="s">
        <v>19</v>
      </c>
      <c r="K2817" t="s">
        <v>11</v>
      </c>
    </row>
    <row r="2818" spans="1:11" x14ac:dyDescent="0.25">
      <c r="A2818" t="str">
        <f t="shared" si="177"/>
        <v>1012</v>
      </c>
      <c r="B2818" t="str">
        <f>"2"</f>
        <v>2</v>
      </c>
      <c r="C2818" t="s">
        <v>3615</v>
      </c>
      <c r="D2818" t="str">
        <f t="shared" si="175"/>
        <v>2</v>
      </c>
      <c r="E2818">
        <v>1266</v>
      </c>
      <c r="F2818">
        <v>1920</v>
      </c>
      <c r="G2818" t="s">
        <v>29</v>
      </c>
      <c r="H2818" t="s">
        <v>11</v>
      </c>
      <c r="I2818">
        <v>1</v>
      </c>
      <c r="J2818" t="s">
        <v>19</v>
      </c>
      <c r="K2818" t="s">
        <v>11</v>
      </c>
    </row>
    <row r="2819" spans="1:11" x14ac:dyDescent="0.25">
      <c r="A2819" t="str">
        <f t="shared" si="177"/>
        <v>1012</v>
      </c>
      <c r="B2819" t="str">
        <f>"3"</f>
        <v>3</v>
      </c>
      <c r="C2819" t="s">
        <v>3616</v>
      </c>
      <c r="D2819" t="str">
        <f t="shared" si="175"/>
        <v>2</v>
      </c>
      <c r="E2819">
        <v>2028</v>
      </c>
      <c r="F2819">
        <v>1921</v>
      </c>
      <c r="G2819" t="s">
        <v>29</v>
      </c>
      <c r="H2819" t="s">
        <v>11</v>
      </c>
      <c r="I2819">
        <v>1</v>
      </c>
      <c r="J2819" t="s">
        <v>19</v>
      </c>
      <c r="K2819" t="s">
        <v>11</v>
      </c>
    </row>
    <row r="2820" spans="1:11" x14ac:dyDescent="0.25">
      <c r="A2820" t="str">
        <f t="shared" si="177"/>
        <v>1012</v>
      </c>
      <c r="B2820" t="str">
        <f>"4"</f>
        <v>4</v>
      </c>
      <c r="C2820" t="s">
        <v>3617</v>
      </c>
      <c r="D2820" t="str">
        <f t="shared" si="175"/>
        <v>2</v>
      </c>
      <c r="E2820">
        <v>1414</v>
      </c>
      <c r="F2820">
        <v>1905</v>
      </c>
      <c r="G2820" t="s">
        <v>29</v>
      </c>
      <c r="H2820" t="s">
        <v>11</v>
      </c>
      <c r="I2820">
        <v>1</v>
      </c>
      <c r="J2820" t="s">
        <v>19</v>
      </c>
      <c r="K2820" t="s">
        <v>11</v>
      </c>
    </row>
    <row r="2821" spans="1:11" x14ac:dyDescent="0.25">
      <c r="A2821" t="str">
        <f t="shared" si="177"/>
        <v>1012</v>
      </c>
      <c r="B2821" t="str">
        <f>"5"</f>
        <v>5</v>
      </c>
      <c r="C2821" t="s">
        <v>3618</v>
      </c>
      <c r="D2821" t="str">
        <f t="shared" si="175"/>
        <v>2</v>
      </c>
      <c r="E2821">
        <v>1528</v>
      </c>
      <c r="F2821">
        <v>1921</v>
      </c>
      <c r="G2821" t="s">
        <v>29</v>
      </c>
      <c r="H2821" t="s">
        <v>11</v>
      </c>
      <c r="I2821">
        <v>1</v>
      </c>
      <c r="J2821" t="s">
        <v>19</v>
      </c>
      <c r="K2821" t="s">
        <v>11</v>
      </c>
    </row>
    <row r="2822" spans="1:11" x14ac:dyDescent="0.25">
      <c r="A2822" t="str">
        <f t="shared" si="177"/>
        <v>1012</v>
      </c>
      <c r="B2822" t="str">
        <f>"6"</f>
        <v>6</v>
      </c>
      <c r="C2822" t="s">
        <v>3619</v>
      </c>
      <c r="D2822" t="str">
        <f t="shared" si="175"/>
        <v>2</v>
      </c>
      <c r="E2822">
        <v>1704</v>
      </c>
      <c r="F2822">
        <v>1930</v>
      </c>
      <c r="G2822" t="s">
        <v>29</v>
      </c>
      <c r="H2822" t="s">
        <v>11</v>
      </c>
      <c r="I2822">
        <v>1</v>
      </c>
      <c r="J2822" t="s">
        <v>19</v>
      </c>
      <c r="K2822" t="s">
        <v>11</v>
      </c>
    </row>
    <row r="2823" spans="1:11" x14ac:dyDescent="0.25">
      <c r="A2823" t="str">
        <f t="shared" si="177"/>
        <v>1012</v>
      </c>
      <c r="B2823" t="str">
        <f>"7"</f>
        <v>7</v>
      </c>
      <c r="C2823" t="s">
        <v>3620</v>
      </c>
      <c r="D2823" t="str">
        <f t="shared" si="175"/>
        <v>2</v>
      </c>
      <c r="E2823">
        <v>1403</v>
      </c>
      <c r="F2823">
        <v>1920</v>
      </c>
      <c r="G2823" t="s">
        <v>29</v>
      </c>
      <c r="H2823" t="s">
        <v>11</v>
      </c>
      <c r="I2823">
        <v>1</v>
      </c>
      <c r="J2823" t="s">
        <v>19</v>
      </c>
      <c r="K2823" t="s">
        <v>11</v>
      </c>
    </row>
    <row r="2824" spans="1:11" x14ac:dyDescent="0.25">
      <c r="A2824" t="str">
        <f t="shared" si="177"/>
        <v>1012</v>
      </c>
      <c r="B2824" t="str">
        <f>"8"</f>
        <v>8</v>
      </c>
      <c r="C2824" t="s">
        <v>3621</v>
      </c>
      <c r="D2824" t="str">
        <f t="shared" si="175"/>
        <v>2</v>
      </c>
      <c r="E2824">
        <v>1902</v>
      </c>
      <c r="F2824">
        <v>1920</v>
      </c>
      <c r="G2824" t="s">
        <v>29</v>
      </c>
      <c r="H2824" t="s">
        <v>11</v>
      </c>
      <c r="I2824">
        <v>1</v>
      </c>
      <c r="J2824" t="s">
        <v>19</v>
      </c>
      <c r="K2824" t="s">
        <v>11</v>
      </c>
    </row>
    <row r="2825" spans="1:11" x14ac:dyDescent="0.25">
      <c r="A2825" t="str">
        <f t="shared" si="177"/>
        <v>1012</v>
      </c>
      <c r="B2825" t="str">
        <f>"9"</f>
        <v>9</v>
      </c>
      <c r="C2825" t="s">
        <v>3622</v>
      </c>
      <c r="D2825" t="str">
        <f t="shared" si="175"/>
        <v>2</v>
      </c>
      <c r="E2825">
        <v>1853</v>
      </c>
      <c r="F2825">
        <v>1925</v>
      </c>
      <c r="G2825" t="s">
        <v>29</v>
      </c>
      <c r="H2825" t="s">
        <v>11</v>
      </c>
      <c r="I2825">
        <v>1</v>
      </c>
      <c r="J2825" t="s">
        <v>19</v>
      </c>
      <c r="K2825" t="s">
        <v>11</v>
      </c>
    </row>
    <row r="2826" spans="1:11" x14ac:dyDescent="0.25">
      <c r="A2826" t="str">
        <f t="shared" si="177"/>
        <v>1012</v>
      </c>
      <c r="B2826" t="str">
        <f>"10"</f>
        <v>10</v>
      </c>
      <c r="C2826" t="s">
        <v>3623</v>
      </c>
      <c r="D2826" t="str">
        <f t="shared" si="175"/>
        <v>2</v>
      </c>
      <c r="E2826">
        <v>1780</v>
      </c>
      <c r="F2826">
        <v>1925</v>
      </c>
      <c r="G2826" t="s">
        <v>49</v>
      </c>
      <c r="H2826" t="s">
        <v>11</v>
      </c>
      <c r="I2826">
        <v>1</v>
      </c>
      <c r="J2826" t="s">
        <v>19</v>
      </c>
      <c r="K2826" t="s">
        <v>11</v>
      </c>
    </row>
    <row r="2827" spans="1:11" x14ac:dyDescent="0.25">
      <c r="A2827" t="str">
        <f t="shared" si="177"/>
        <v>1012</v>
      </c>
      <c r="B2827" t="str">
        <f>"11"</f>
        <v>11</v>
      </c>
      <c r="C2827" t="s">
        <v>3624</v>
      </c>
      <c r="D2827" t="str">
        <f t="shared" si="175"/>
        <v>2</v>
      </c>
      <c r="E2827">
        <v>1704</v>
      </c>
      <c r="F2827">
        <v>1912</v>
      </c>
      <c r="G2827" t="s">
        <v>29</v>
      </c>
      <c r="H2827" t="s">
        <v>11</v>
      </c>
      <c r="I2827">
        <v>1</v>
      </c>
      <c r="J2827" t="s">
        <v>19</v>
      </c>
      <c r="K2827" t="s">
        <v>11</v>
      </c>
    </row>
    <row r="2828" spans="1:11" x14ac:dyDescent="0.25">
      <c r="A2828" t="str">
        <f t="shared" si="177"/>
        <v>1012</v>
      </c>
      <c r="B2828" t="str">
        <f>"12"</f>
        <v>12</v>
      </c>
      <c r="C2828" t="s">
        <v>3625</v>
      </c>
      <c r="D2828" t="str">
        <f t="shared" si="175"/>
        <v>2</v>
      </c>
      <c r="E2828">
        <v>1772</v>
      </c>
      <c r="F2828">
        <v>1920</v>
      </c>
      <c r="G2828" t="s">
        <v>25</v>
      </c>
      <c r="H2828" t="s">
        <v>11</v>
      </c>
      <c r="I2828">
        <v>1</v>
      </c>
      <c r="J2828" t="s">
        <v>19</v>
      </c>
      <c r="K2828" t="s">
        <v>11</v>
      </c>
    </row>
    <row r="2829" spans="1:11" x14ac:dyDescent="0.25">
      <c r="A2829" t="str">
        <f t="shared" si="177"/>
        <v>1012</v>
      </c>
      <c r="B2829" t="str">
        <f>"13"</f>
        <v>13</v>
      </c>
      <c r="C2829" t="s">
        <v>3626</v>
      </c>
      <c r="D2829" t="str">
        <f t="shared" si="175"/>
        <v>2</v>
      </c>
      <c r="E2829">
        <v>1545</v>
      </c>
      <c r="F2829">
        <v>1952</v>
      </c>
      <c r="G2829" t="s">
        <v>31</v>
      </c>
      <c r="H2829" t="s">
        <v>11</v>
      </c>
      <c r="I2829">
        <v>1</v>
      </c>
      <c r="J2829" t="s">
        <v>19</v>
      </c>
      <c r="K2829" t="s">
        <v>11</v>
      </c>
    </row>
    <row r="2830" spans="1:11" x14ac:dyDescent="0.25">
      <c r="A2830" t="str">
        <f t="shared" si="177"/>
        <v>1012</v>
      </c>
      <c r="B2830" t="str">
        <f>"14"</f>
        <v>14</v>
      </c>
      <c r="C2830" t="s">
        <v>3627</v>
      </c>
      <c r="D2830" t="str">
        <f t="shared" si="175"/>
        <v>2</v>
      </c>
      <c r="E2830">
        <v>1452</v>
      </c>
      <c r="F2830">
        <v>1931</v>
      </c>
      <c r="G2830" t="s">
        <v>29</v>
      </c>
      <c r="H2830" t="s">
        <v>11</v>
      </c>
      <c r="I2830">
        <v>1</v>
      </c>
      <c r="J2830" t="s">
        <v>19</v>
      </c>
      <c r="K2830" t="s">
        <v>11</v>
      </c>
    </row>
    <row r="2831" spans="1:11" x14ac:dyDescent="0.25">
      <c r="A2831" t="str">
        <f t="shared" si="177"/>
        <v>1012</v>
      </c>
      <c r="B2831" t="str">
        <f>"15"</f>
        <v>15</v>
      </c>
      <c r="C2831" t="s">
        <v>3628</v>
      </c>
      <c r="D2831" t="str">
        <f t="shared" si="175"/>
        <v>2</v>
      </c>
      <c r="E2831">
        <v>1772</v>
      </c>
      <c r="F2831">
        <v>1930</v>
      </c>
      <c r="G2831" t="s">
        <v>29</v>
      </c>
      <c r="H2831" t="s">
        <v>11</v>
      </c>
      <c r="I2831">
        <v>1</v>
      </c>
      <c r="J2831" t="s">
        <v>19</v>
      </c>
      <c r="K2831" t="s">
        <v>11</v>
      </c>
    </row>
    <row r="2832" spans="1:11" x14ac:dyDescent="0.25">
      <c r="A2832" t="str">
        <f t="shared" si="177"/>
        <v>1012</v>
      </c>
      <c r="B2832" t="str">
        <f>"16"</f>
        <v>16</v>
      </c>
      <c r="C2832" t="s">
        <v>3629</v>
      </c>
      <c r="D2832" t="str">
        <f t="shared" si="175"/>
        <v>2</v>
      </c>
      <c r="E2832">
        <v>1584</v>
      </c>
      <c r="F2832">
        <v>1929</v>
      </c>
      <c r="G2832" t="s">
        <v>29</v>
      </c>
      <c r="H2832" t="s">
        <v>11</v>
      </c>
      <c r="I2832">
        <v>1</v>
      </c>
      <c r="J2832" t="s">
        <v>19</v>
      </c>
      <c r="K2832" t="s">
        <v>11</v>
      </c>
    </row>
    <row r="2833" spans="1:11" x14ac:dyDescent="0.25">
      <c r="A2833" t="str">
        <f t="shared" si="177"/>
        <v>1012</v>
      </c>
      <c r="B2833" t="str">
        <f>"17"</f>
        <v>17</v>
      </c>
      <c r="C2833" t="s">
        <v>3630</v>
      </c>
      <c r="D2833" t="str">
        <f t="shared" si="175"/>
        <v>2</v>
      </c>
      <c r="E2833">
        <v>2378</v>
      </c>
      <c r="F2833">
        <v>1920</v>
      </c>
      <c r="G2833" t="s">
        <v>207</v>
      </c>
      <c r="H2833" t="s">
        <v>11</v>
      </c>
      <c r="I2833">
        <v>2</v>
      </c>
      <c r="J2833" t="s">
        <v>19</v>
      </c>
      <c r="K2833" t="s">
        <v>11</v>
      </c>
    </row>
    <row r="2834" spans="1:11" x14ac:dyDescent="0.25">
      <c r="A2834" t="str">
        <f t="shared" si="177"/>
        <v>1012</v>
      </c>
      <c r="B2834" t="str">
        <f>"18"</f>
        <v>18</v>
      </c>
      <c r="C2834" t="s">
        <v>3631</v>
      </c>
      <c r="D2834" t="str">
        <f t="shared" si="175"/>
        <v>2</v>
      </c>
      <c r="E2834">
        <v>1296</v>
      </c>
      <c r="F2834">
        <v>1957</v>
      </c>
      <c r="G2834" t="s">
        <v>123</v>
      </c>
      <c r="H2834" t="s">
        <v>11</v>
      </c>
      <c r="I2834">
        <v>1</v>
      </c>
      <c r="J2834" t="s">
        <v>19</v>
      </c>
      <c r="K2834" t="s">
        <v>11</v>
      </c>
    </row>
    <row r="2835" spans="1:11" x14ac:dyDescent="0.25">
      <c r="A2835" t="str">
        <f t="shared" si="177"/>
        <v>1012</v>
      </c>
      <c r="B2835" t="str">
        <f>"19"</f>
        <v>19</v>
      </c>
      <c r="C2835" t="s">
        <v>3632</v>
      </c>
      <c r="D2835" t="str">
        <f t="shared" si="175"/>
        <v>2</v>
      </c>
      <c r="E2835">
        <v>1248</v>
      </c>
      <c r="F2835">
        <v>1952</v>
      </c>
      <c r="G2835" t="s">
        <v>21</v>
      </c>
      <c r="H2835" t="s">
        <v>11</v>
      </c>
      <c r="I2835">
        <v>1</v>
      </c>
      <c r="J2835" t="s">
        <v>19</v>
      </c>
      <c r="K2835" t="s">
        <v>11</v>
      </c>
    </row>
    <row r="2836" spans="1:11" x14ac:dyDescent="0.25">
      <c r="A2836" t="str">
        <f t="shared" si="177"/>
        <v>1012</v>
      </c>
      <c r="B2836" t="str">
        <f>"20"</f>
        <v>20</v>
      </c>
      <c r="C2836" t="s">
        <v>3633</v>
      </c>
      <c r="D2836" t="str">
        <f t="shared" si="175"/>
        <v>2</v>
      </c>
      <c r="E2836">
        <v>1395</v>
      </c>
      <c r="F2836">
        <v>1910</v>
      </c>
      <c r="G2836" t="s">
        <v>25</v>
      </c>
      <c r="H2836" t="s">
        <v>11</v>
      </c>
      <c r="I2836">
        <v>1</v>
      </c>
      <c r="J2836" t="s">
        <v>19</v>
      </c>
      <c r="K2836" t="s">
        <v>11</v>
      </c>
    </row>
    <row r="2837" spans="1:11" x14ac:dyDescent="0.25">
      <c r="A2837" t="str">
        <f t="shared" si="177"/>
        <v>1012</v>
      </c>
      <c r="B2837" t="str">
        <f>"21"</f>
        <v>21</v>
      </c>
      <c r="C2837" t="s">
        <v>3634</v>
      </c>
      <c r="D2837" t="str">
        <f t="shared" si="175"/>
        <v>2</v>
      </c>
      <c r="E2837">
        <v>2124</v>
      </c>
      <c r="F2837">
        <v>1919</v>
      </c>
      <c r="G2837" t="s">
        <v>49</v>
      </c>
      <c r="H2837" t="s">
        <v>11</v>
      </c>
      <c r="I2837">
        <v>1</v>
      </c>
      <c r="J2837" t="s">
        <v>19</v>
      </c>
      <c r="K2837" t="s">
        <v>11</v>
      </c>
    </row>
    <row r="2838" spans="1:11" x14ac:dyDescent="0.25">
      <c r="A2838" t="str">
        <f t="shared" si="177"/>
        <v>1012</v>
      </c>
      <c r="B2838" t="str">
        <f>"22"</f>
        <v>22</v>
      </c>
      <c r="C2838" t="s">
        <v>3635</v>
      </c>
      <c r="D2838" t="str">
        <f t="shared" si="175"/>
        <v>2</v>
      </c>
      <c r="E2838">
        <v>1472</v>
      </c>
      <c r="F2838">
        <v>1922</v>
      </c>
      <c r="G2838" t="s">
        <v>29</v>
      </c>
      <c r="H2838" t="s">
        <v>11</v>
      </c>
      <c r="I2838">
        <v>1</v>
      </c>
      <c r="J2838" t="s">
        <v>19</v>
      </c>
      <c r="K2838" t="s">
        <v>11</v>
      </c>
    </row>
    <row r="2839" spans="1:11" x14ac:dyDescent="0.25">
      <c r="A2839" t="str">
        <f t="shared" si="177"/>
        <v>1012</v>
      </c>
      <c r="B2839" t="str">
        <f>"23"</f>
        <v>23</v>
      </c>
      <c r="C2839" t="s">
        <v>3636</v>
      </c>
      <c r="D2839" t="str">
        <f t="shared" si="175"/>
        <v>2</v>
      </c>
      <c r="E2839">
        <v>1164</v>
      </c>
      <c r="F2839">
        <v>1919</v>
      </c>
      <c r="G2839" t="s">
        <v>29</v>
      </c>
      <c r="H2839" t="s">
        <v>11</v>
      </c>
      <c r="I2839">
        <v>1</v>
      </c>
      <c r="J2839" t="s">
        <v>19</v>
      </c>
      <c r="K2839" t="s">
        <v>11</v>
      </c>
    </row>
    <row r="2840" spans="1:11" x14ac:dyDescent="0.25">
      <c r="A2840" t="str">
        <f t="shared" si="177"/>
        <v>1012</v>
      </c>
      <c r="B2840" t="str">
        <f>"24"</f>
        <v>24</v>
      </c>
      <c r="C2840" t="s">
        <v>3637</v>
      </c>
      <c r="D2840" t="str">
        <f t="shared" si="175"/>
        <v>2</v>
      </c>
      <c r="E2840">
        <v>1526</v>
      </c>
      <c r="F2840">
        <v>1919</v>
      </c>
      <c r="G2840" t="s">
        <v>29</v>
      </c>
      <c r="H2840" t="s">
        <v>11</v>
      </c>
      <c r="I2840">
        <v>1</v>
      </c>
      <c r="J2840" t="s">
        <v>19</v>
      </c>
      <c r="K2840" t="s">
        <v>11</v>
      </c>
    </row>
    <row r="2841" spans="1:11" x14ac:dyDescent="0.25">
      <c r="A2841" t="str">
        <f t="shared" si="177"/>
        <v>1012</v>
      </c>
      <c r="B2841" t="str">
        <f>"25"</f>
        <v>25</v>
      </c>
      <c r="C2841" t="s">
        <v>3638</v>
      </c>
      <c r="D2841" t="str">
        <f t="shared" si="175"/>
        <v>2</v>
      </c>
      <c r="E2841">
        <v>1358</v>
      </c>
      <c r="F2841">
        <v>1948</v>
      </c>
      <c r="G2841" t="s">
        <v>123</v>
      </c>
      <c r="H2841" t="s">
        <v>11</v>
      </c>
      <c r="I2841">
        <v>1</v>
      </c>
      <c r="J2841" t="s">
        <v>19</v>
      </c>
      <c r="K2841" t="s">
        <v>11</v>
      </c>
    </row>
    <row r="2842" spans="1:11" x14ac:dyDescent="0.25">
      <c r="A2842" t="str">
        <f t="shared" ref="A2842:A2854" si="178">"1013"</f>
        <v>1013</v>
      </c>
      <c r="B2842" t="str">
        <f>"2"</f>
        <v>2</v>
      </c>
      <c r="C2842" t="s">
        <v>3639</v>
      </c>
      <c r="D2842" t="str">
        <f t="shared" si="175"/>
        <v>2</v>
      </c>
      <c r="E2842">
        <v>1242</v>
      </c>
      <c r="F2842">
        <v>1912</v>
      </c>
      <c r="G2842" t="s">
        <v>58</v>
      </c>
      <c r="H2842" t="s">
        <v>11</v>
      </c>
      <c r="I2842">
        <v>1</v>
      </c>
      <c r="J2842" t="s">
        <v>19</v>
      </c>
      <c r="K2842" t="s">
        <v>11</v>
      </c>
    </row>
    <row r="2843" spans="1:11" x14ac:dyDescent="0.25">
      <c r="A2843" t="str">
        <f t="shared" si="178"/>
        <v>1013</v>
      </c>
      <c r="B2843" t="str">
        <f>"3.01"</f>
        <v>3.01</v>
      </c>
      <c r="C2843" t="s">
        <v>3640</v>
      </c>
      <c r="D2843" t="str">
        <f t="shared" si="175"/>
        <v>2</v>
      </c>
      <c r="E2843">
        <v>2763</v>
      </c>
      <c r="F2843">
        <v>1985</v>
      </c>
      <c r="G2843" t="s">
        <v>35</v>
      </c>
      <c r="H2843" t="s">
        <v>11</v>
      </c>
      <c r="I2843">
        <v>2</v>
      </c>
      <c r="J2843" t="s">
        <v>19</v>
      </c>
      <c r="K2843" t="s">
        <v>11</v>
      </c>
    </row>
    <row r="2844" spans="1:11" x14ac:dyDescent="0.25">
      <c r="A2844" t="str">
        <f t="shared" si="178"/>
        <v>1013</v>
      </c>
      <c r="B2844" t="str">
        <f>"4.01"</f>
        <v>4.01</v>
      </c>
      <c r="C2844" t="s">
        <v>3641</v>
      </c>
      <c r="D2844" t="str">
        <f t="shared" si="175"/>
        <v>2</v>
      </c>
      <c r="E2844">
        <v>2763</v>
      </c>
      <c r="F2844">
        <v>1986</v>
      </c>
      <c r="G2844" t="s">
        <v>3642</v>
      </c>
      <c r="H2844" t="s">
        <v>11</v>
      </c>
      <c r="I2844">
        <v>1</v>
      </c>
      <c r="J2844" t="s">
        <v>19</v>
      </c>
      <c r="K2844" t="s">
        <v>11</v>
      </c>
    </row>
    <row r="2845" spans="1:11" x14ac:dyDescent="0.25">
      <c r="A2845" t="str">
        <f t="shared" si="178"/>
        <v>1013</v>
      </c>
      <c r="B2845" t="str">
        <f>"5"</f>
        <v>5</v>
      </c>
      <c r="C2845" t="s">
        <v>3643</v>
      </c>
      <c r="D2845" t="str">
        <f t="shared" si="175"/>
        <v>2</v>
      </c>
      <c r="E2845">
        <v>1279</v>
      </c>
      <c r="F2845">
        <v>1947</v>
      </c>
      <c r="G2845" t="s">
        <v>123</v>
      </c>
      <c r="H2845" t="s">
        <v>11</v>
      </c>
      <c r="I2845">
        <v>1</v>
      </c>
      <c r="J2845" t="s">
        <v>19</v>
      </c>
      <c r="K2845" t="s">
        <v>11</v>
      </c>
    </row>
    <row r="2846" spans="1:11" x14ac:dyDescent="0.25">
      <c r="A2846" t="str">
        <f t="shared" si="178"/>
        <v>1013</v>
      </c>
      <c r="B2846" t="str">
        <f>"6"</f>
        <v>6</v>
      </c>
      <c r="C2846" t="s">
        <v>3644</v>
      </c>
      <c r="D2846" t="str">
        <f t="shared" si="175"/>
        <v>2</v>
      </c>
      <c r="E2846">
        <v>1772</v>
      </c>
      <c r="F2846">
        <v>1947</v>
      </c>
      <c r="G2846" t="s">
        <v>58</v>
      </c>
      <c r="H2846" t="s">
        <v>11</v>
      </c>
      <c r="I2846">
        <v>1</v>
      </c>
      <c r="J2846" t="s">
        <v>19</v>
      </c>
      <c r="K2846" t="s">
        <v>11</v>
      </c>
    </row>
    <row r="2847" spans="1:11" x14ac:dyDescent="0.25">
      <c r="A2847" t="str">
        <f t="shared" si="178"/>
        <v>1013</v>
      </c>
      <c r="B2847" t="str">
        <f>"7"</f>
        <v>7</v>
      </c>
      <c r="C2847" t="s">
        <v>3645</v>
      </c>
      <c r="D2847" t="str">
        <f t="shared" ref="D2847:D2910" si="179">"2"</f>
        <v>2</v>
      </c>
      <c r="E2847">
        <v>2387</v>
      </c>
      <c r="F2847">
        <v>1930</v>
      </c>
      <c r="G2847" t="s">
        <v>25</v>
      </c>
      <c r="H2847" t="s">
        <v>11</v>
      </c>
      <c r="I2847">
        <v>1</v>
      </c>
      <c r="J2847" t="s">
        <v>19</v>
      </c>
      <c r="K2847" t="s">
        <v>11</v>
      </c>
    </row>
    <row r="2848" spans="1:11" x14ac:dyDescent="0.25">
      <c r="A2848" t="str">
        <f t="shared" si="178"/>
        <v>1013</v>
      </c>
      <c r="B2848" t="str">
        <f>"8"</f>
        <v>8</v>
      </c>
      <c r="C2848" t="s">
        <v>3646</v>
      </c>
      <c r="D2848" t="str">
        <f t="shared" si="179"/>
        <v>2</v>
      </c>
      <c r="E2848">
        <v>1512</v>
      </c>
      <c r="F2848">
        <v>1920</v>
      </c>
      <c r="G2848" t="s">
        <v>29</v>
      </c>
      <c r="H2848" t="s">
        <v>11</v>
      </c>
      <c r="I2848">
        <v>1</v>
      </c>
      <c r="J2848" t="s">
        <v>19</v>
      </c>
      <c r="K2848" t="s">
        <v>11</v>
      </c>
    </row>
    <row r="2849" spans="1:11" x14ac:dyDescent="0.25">
      <c r="A2849" t="str">
        <f t="shared" si="178"/>
        <v>1013</v>
      </c>
      <c r="B2849" t="str">
        <f>"9"</f>
        <v>9</v>
      </c>
      <c r="C2849" t="s">
        <v>3647</v>
      </c>
      <c r="D2849" t="str">
        <f t="shared" si="179"/>
        <v>2</v>
      </c>
      <c r="E2849">
        <v>1495</v>
      </c>
      <c r="F2849">
        <v>1920</v>
      </c>
      <c r="G2849" t="s">
        <v>29</v>
      </c>
      <c r="H2849" t="s">
        <v>11</v>
      </c>
      <c r="I2849">
        <v>1</v>
      </c>
      <c r="J2849" t="s">
        <v>19</v>
      </c>
      <c r="K2849" t="s">
        <v>11</v>
      </c>
    </row>
    <row r="2850" spans="1:11" x14ac:dyDescent="0.25">
      <c r="A2850" t="str">
        <f t="shared" si="178"/>
        <v>1013</v>
      </c>
      <c r="B2850" t="str">
        <f>"10"</f>
        <v>10</v>
      </c>
      <c r="C2850" t="s">
        <v>3648</v>
      </c>
      <c r="D2850" t="str">
        <f t="shared" si="179"/>
        <v>2</v>
      </c>
      <c r="E2850">
        <v>1352</v>
      </c>
      <c r="F2850">
        <v>1920</v>
      </c>
      <c r="G2850" t="s">
        <v>29</v>
      </c>
      <c r="H2850" t="s">
        <v>11</v>
      </c>
      <c r="I2850">
        <v>1</v>
      </c>
      <c r="J2850" t="s">
        <v>19</v>
      </c>
      <c r="K2850" t="s">
        <v>11</v>
      </c>
    </row>
    <row r="2851" spans="1:11" x14ac:dyDescent="0.25">
      <c r="A2851" t="str">
        <f t="shared" si="178"/>
        <v>1013</v>
      </c>
      <c r="B2851" t="str">
        <f>"11"</f>
        <v>11</v>
      </c>
      <c r="C2851" t="s">
        <v>3649</v>
      </c>
      <c r="D2851" t="str">
        <f t="shared" si="179"/>
        <v>2</v>
      </c>
      <c r="E2851">
        <v>1491</v>
      </c>
      <c r="F2851">
        <v>1915</v>
      </c>
      <c r="G2851" t="s">
        <v>25</v>
      </c>
      <c r="H2851" t="s">
        <v>11</v>
      </c>
      <c r="I2851">
        <v>1</v>
      </c>
      <c r="J2851" t="s">
        <v>19</v>
      </c>
      <c r="K2851" t="s">
        <v>11</v>
      </c>
    </row>
    <row r="2852" spans="1:11" x14ac:dyDescent="0.25">
      <c r="A2852" t="str">
        <f t="shared" si="178"/>
        <v>1013</v>
      </c>
      <c r="B2852" t="str">
        <f>"12"</f>
        <v>12</v>
      </c>
      <c r="C2852" t="s">
        <v>3650</v>
      </c>
      <c r="D2852" t="str">
        <f t="shared" si="179"/>
        <v>2</v>
      </c>
      <c r="E2852">
        <v>2302</v>
      </c>
      <c r="F2852">
        <v>1925</v>
      </c>
      <c r="G2852" t="s">
        <v>433</v>
      </c>
      <c r="H2852" t="s">
        <v>11</v>
      </c>
      <c r="I2852">
        <v>2</v>
      </c>
      <c r="J2852" t="s">
        <v>19</v>
      </c>
      <c r="K2852" t="s">
        <v>11</v>
      </c>
    </row>
    <row r="2853" spans="1:11" x14ac:dyDescent="0.25">
      <c r="A2853" t="str">
        <f t="shared" si="178"/>
        <v>1013</v>
      </c>
      <c r="B2853" t="str">
        <f>"13"</f>
        <v>13</v>
      </c>
      <c r="C2853" t="s">
        <v>3651</v>
      </c>
      <c r="D2853" t="str">
        <f t="shared" si="179"/>
        <v>2</v>
      </c>
      <c r="E2853">
        <v>1448</v>
      </c>
      <c r="F2853">
        <v>1923</v>
      </c>
      <c r="G2853" t="s">
        <v>29</v>
      </c>
      <c r="H2853" t="s">
        <v>11</v>
      </c>
      <c r="I2853">
        <v>1</v>
      </c>
      <c r="J2853" t="s">
        <v>19</v>
      </c>
      <c r="K2853" t="s">
        <v>11</v>
      </c>
    </row>
    <row r="2854" spans="1:11" x14ac:dyDescent="0.25">
      <c r="A2854" t="str">
        <f t="shared" si="178"/>
        <v>1013</v>
      </c>
      <c r="B2854" t="str">
        <f>"14"</f>
        <v>14</v>
      </c>
      <c r="C2854" t="s">
        <v>3652</v>
      </c>
      <c r="D2854" t="str">
        <f t="shared" si="179"/>
        <v>2</v>
      </c>
      <c r="E2854">
        <v>1240</v>
      </c>
      <c r="F2854">
        <v>1925</v>
      </c>
      <c r="G2854" t="s">
        <v>29</v>
      </c>
      <c r="H2854" t="s">
        <v>11</v>
      </c>
      <c r="I2854">
        <v>1</v>
      </c>
      <c r="J2854" t="s">
        <v>19</v>
      </c>
      <c r="K2854" t="s">
        <v>11</v>
      </c>
    </row>
    <row r="2855" spans="1:11" x14ac:dyDescent="0.25">
      <c r="A2855" t="str">
        <f t="shared" ref="A2855:A2877" si="180">"1014"</f>
        <v>1014</v>
      </c>
      <c r="B2855" t="str">
        <f>"1"</f>
        <v>1</v>
      </c>
      <c r="C2855" t="s">
        <v>3653</v>
      </c>
      <c r="D2855" t="str">
        <f t="shared" si="179"/>
        <v>2</v>
      </c>
      <c r="E2855">
        <v>1496</v>
      </c>
      <c r="F2855">
        <v>1937</v>
      </c>
      <c r="G2855" t="s">
        <v>35</v>
      </c>
      <c r="H2855" t="s">
        <v>11</v>
      </c>
      <c r="I2855">
        <v>1</v>
      </c>
      <c r="J2855" t="s">
        <v>19</v>
      </c>
      <c r="K2855" t="s">
        <v>11</v>
      </c>
    </row>
    <row r="2856" spans="1:11" x14ac:dyDescent="0.25">
      <c r="A2856" t="str">
        <f t="shared" si="180"/>
        <v>1014</v>
      </c>
      <c r="B2856" t="str">
        <f>"2"</f>
        <v>2</v>
      </c>
      <c r="C2856" t="s">
        <v>3654</v>
      </c>
      <c r="D2856" t="str">
        <f t="shared" si="179"/>
        <v>2</v>
      </c>
      <c r="E2856">
        <v>1704</v>
      </c>
      <c r="F2856">
        <v>1925</v>
      </c>
      <c r="G2856" t="s">
        <v>29</v>
      </c>
      <c r="H2856" t="s">
        <v>11</v>
      </c>
      <c r="I2856">
        <v>1</v>
      </c>
      <c r="J2856" t="s">
        <v>19</v>
      </c>
      <c r="K2856" t="s">
        <v>11</v>
      </c>
    </row>
    <row r="2857" spans="1:11" x14ac:dyDescent="0.25">
      <c r="A2857" t="str">
        <f t="shared" si="180"/>
        <v>1014</v>
      </c>
      <c r="B2857" t="str">
        <f>"3"</f>
        <v>3</v>
      </c>
      <c r="C2857" t="s">
        <v>3655</v>
      </c>
      <c r="D2857" t="str">
        <f t="shared" si="179"/>
        <v>2</v>
      </c>
      <c r="E2857">
        <v>2178</v>
      </c>
      <c r="F2857">
        <v>1923</v>
      </c>
      <c r="G2857" t="s">
        <v>49</v>
      </c>
      <c r="H2857" t="s">
        <v>11</v>
      </c>
      <c r="I2857">
        <v>1</v>
      </c>
      <c r="J2857" t="s">
        <v>19</v>
      </c>
      <c r="K2857" t="s">
        <v>11</v>
      </c>
    </row>
    <row r="2858" spans="1:11" x14ac:dyDescent="0.25">
      <c r="A2858" t="str">
        <f t="shared" si="180"/>
        <v>1014</v>
      </c>
      <c r="B2858" t="str">
        <f>"4"</f>
        <v>4</v>
      </c>
      <c r="C2858" t="s">
        <v>3656</v>
      </c>
      <c r="D2858" t="str">
        <f t="shared" si="179"/>
        <v>2</v>
      </c>
      <c r="E2858">
        <v>1401</v>
      </c>
      <c r="F2858">
        <v>1920</v>
      </c>
      <c r="G2858" t="s">
        <v>3657</v>
      </c>
      <c r="H2858" t="s">
        <v>11</v>
      </c>
      <c r="I2858">
        <v>1</v>
      </c>
      <c r="J2858" t="s">
        <v>19</v>
      </c>
      <c r="K2858" t="s">
        <v>11</v>
      </c>
    </row>
    <row r="2859" spans="1:11" x14ac:dyDescent="0.25">
      <c r="A2859" t="str">
        <f t="shared" si="180"/>
        <v>1014</v>
      </c>
      <c r="B2859" t="str">
        <f>"5"</f>
        <v>5</v>
      </c>
      <c r="C2859" t="s">
        <v>3658</v>
      </c>
      <c r="D2859" t="str">
        <f t="shared" si="179"/>
        <v>2</v>
      </c>
      <c r="E2859">
        <v>1692</v>
      </c>
      <c r="F2859">
        <v>1922</v>
      </c>
      <c r="G2859" t="s">
        <v>29</v>
      </c>
      <c r="H2859" t="s">
        <v>11</v>
      </c>
      <c r="I2859">
        <v>1</v>
      </c>
      <c r="J2859" t="s">
        <v>19</v>
      </c>
      <c r="K2859" t="s">
        <v>11</v>
      </c>
    </row>
    <row r="2860" spans="1:11" x14ac:dyDescent="0.25">
      <c r="A2860" t="str">
        <f t="shared" si="180"/>
        <v>1014</v>
      </c>
      <c r="B2860" t="str">
        <f>"6"</f>
        <v>6</v>
      </c>
      <c r="C2860" t="s">
        <v>3659</v>
      </c>
      <c r="D2860" t="str">
        <f t="shared" si="179"/>
        <v>2</v>
      </c>
      <c r="E2860">
        <v>1694</v>
      </c>
      <c r="F2860">
        <v>1925</v>
      </c>
      <c r="G2860" t="s">
        <v>25</v>
      </c>
      <c r="H2860" t="s">
        <v>11</v>
      </c>
      <c r="I2860">
        <v>1</v>
      </c>
      <c r="J2860" t="s">
        <v>19</v>
      </c>
      <c r="K2860" t="s">
        <v>11</v>
      </c>
    </row>
    <row r="2861" spans="1:11" x14ac:dyDescent="0.25">
      <c r="A2861" t="str">
        <f t="shared" si="180"/>
        <v>1014</v>
      </c>
      <c r="B2861" t="str">
        <f>"7"</f>
        <v>7</v>
      </c>
      <c r="C2861" t="s">
        <v>3660</v>
      </c>
      <c r="D2861" t="str">
        <f t="shared" si="179"/>
        <v>2</v>
      </c>
      <c r="E2861">
        <v>1520</v>
      </c>
      <c r="F2861">
        <v>1928</v>
      </c>
      <c r="G2861" t="s">
        <v>29</v>
      </c>
      <c r="H2861" t="s">
        <v>11</v>
      </c>
      <c r="I2861">
        <v>1</v>
      </c>
      <c r="J2861" t="s">
        <v>19</v>
      </c>
      <c r="K2861" t="s">
        <v>11</v>
      </c>
    </row>
    <row r="2862" spans="1:11" x14ac:dyDescent="0.25">
      <c r="A2862" t="str">
        <f t="shared" si="180"/>
        <v>1014</v>
      </c>
      <c r="B2862" t="str">
        <f>"8"</f>
        <v>8</v>
      </c>
      <c r="C2862" t="s">
        <v>3661</v>
      </c>
      <c r="D2862" t="str">
        <f t="shared" si="179"/>
        <v>2</v>
      </c>
      <c r="E2862">
        <v>1773</v>
      </c>
      <c r="F2862">
        <v>1925</v>
      </c>
      <c r="G2862" t="s">
        <v>207</v>
      </c>
      <c r="H2862" t="s">
        <v>11</v>
      </c>
      <c r="I2862">
        <v>2</v>
      </c>
      <c r="J2862" t="s">
        <v>19</v>
      </c>
      <c r="K2862" t="s">
        <v>11</v>
      </c>
    </row>
    <row r="2863" spans="1:11" x14ac:dyDescent="0.25">
      <c r="A2863" t="str">
        <f t="shared" si="180"/>
        <v>1014</v>
      </c>
      <c r="B2863" t="str">
        <f>"9"</f>
        <v>9</v>
      </c>
      <c r="C2863" t="s">
        <v>3662</v>
      </c>
      <c r="D2863" t="str">
        <f t="shared" si="179"/>
        <v>2</v>
      </c>
      <c r="E2863">
        <v>1526</v>
      </c>
      <c r="F2863">
        <v>1925</v>
      </c>
      <c r="G2863" t="s">
        <v>29</v>
      </c>
      <c r="H2863" t="s">
        <v>11</v>
      </c>
      <c r="I2863">
        <v>1</v>
      </c>
      <c r="J2863" t="s">
        <v>19</v>
      </c>
      <c r="K2863" t="s">
        <v>11</v>
      </c>
    </row>
    <row r="2864" spans="1:11" x14ac:dyDescent="0.25">
      <c r="A2864" t="str">
        <f t="shared" si="180"/>
        <v>1014</v>
      </c>
      <c r="B2864" t="str">
        <f>"10"</f>
        <v>10</v>
      </c>
      <c r="C2864" t="s">
        <v>3663</v>
      </c>
      <c r="D2864" t="str">
        <f t="shared" si="179"/>
        <v>2</v>
      </c>
      <c r="E2864">
        <v>1235</v>
      </c>
      <c r="F2864">
        <v>1925</v>
      </c>
      <c r="G2864" t="s">
        <v>49</v>
      </c>
      <c r="H2864" t="s">
        <v>11</v>
      </c>
      <c r="I2864">
        <v>1</v>
      </c>
      <c r="J2864" t="s">
        <v>19</v>
      </c>
      <c r="K2864" t="s">
        <v>11</v>
      </c>
    </row>
    <row r="2865" spans="1:11" x14ac:dyDescent="0.25">
      <c r="A2865" t="str">
        <f t="shared" si="180"/>
        <v>1014</v>
      </c>
      <c r="B2865" t="str">
        <f>"11"</f>
        <v>11</v>
      </c>
      <c r="C2865" t="s">
        <v>3664</v>
      </c>
      <c r="D2865" t="str">
        <f t="shared" si="179"/>
        <v>2</v>
      </c>
      <c r="E2865">
        <v>1891</v>
      </c>
      <c r="F2865">
        <v>1925</v>
      </c>
      <c r="G2865" t="s">
        <v>312</v>
      </c>
      <c r="H2865" t="s">
        <v>11</v>
      </c>
      <c r="I2865">
        <v>3</v>
      </c>
      <c r="J2865" t="s">
        <v>19</v>
      </c>
      <c r="K2865" t="s">
        <v>11</v>
      </c>
    </row>
    <row r="2866" spans="1:11" x14ac:dyDescent="0.25">
      <c r="A2866" t="str">
        <f t="shared" si="180"/>
        <v>1014</v>
      </c>
      <c r="B2866" t="str">
        <f>"12"</f>
        <v>12</v>
      </c>
      <c r="C2866" t="s">
        <v>3665</v>
      </c>
      <c r="D2866" t="str">
        <f t="shared" si="179"/>
        <v>2</v>
      </c>
      <c r="E2866">
        <v>2463</v>
      </c>
      <c r="F2866">
        <v>1930</v>
      </c>
      <c r="G2866" t="s">
        <v>49</v>
      </c>
      <c r="H2866" t="s">
        <v>11</v>
      </c>
      <c r="I2866">
        <v>1</v>
      </c>
      <c r="J2866" t="s">
        <v>19</v>
      </c>
      <c r="K2866" t="s">
        <v>11</v>
      </c>
    </row>
    <row r="2867" spans="1:11" x14ac:dyDescent="0.25">
      <c r="A2867" t="str">
        <f t="shared" si="180"/>
        <v>1014</v>
      </c>
      <c r="B2867" t="str">
        <f>"13"</f>
        <v>13</v>
      </c>
      <c r="C2867" t="s">
        <v>3666</v>
      </c>
      <c r="D2867" t="str">
        <f t="shared" si="179"/>
        <v>2</v>
      </c>
      <c r="E2867">
        <v>1747</v>
      </c>
      <c r="F2867">
        <v>1936</v>
      </c>
      <c r="G2867" t="s">
        <v>35</v>
      </c>
      <c r="H2867" t="s">
        <v>11</v>
      </c>
      <c r="I2867">
        <v>1</v>
      </c>
      <c r="J2867" t="s">
        <v>19</v>
      </c>
      <c r="K2867" t="s">
        <v>11</v>
      </c>
    </row>
    <row r="2868" spans="1:11" x14ac:dyDescent="0.25">
      <c r="A2868" t="str">
        <f t="shared" si="180"/>
        <v>1014</v>
      </c>
      <c r="B2868" t="str">
        <f>"14"</f>
        <v>14</v>
      </c>
      <c r="C2868" t="s">
        <v>3667</v>
      </c>
      <c r="D2868" t="str">
        <f t="shared" si="179"/>
        <v>2</v>
      </c>
      <c r="E2868">
        <v>2244</v>
      </c>
      <c r="F2868">
        <v>1937</v>
      </c>
      <c r="G2868" t="s">
        <v>49</v>
      </c>
      <c r="H2868" t="s">
        <v>11</v>
      </c>
      <c r="I2868">
        <v>1</v>
      </c>
      <c r="J2868" t="s">
        <v>19</v>
      </c>
      <c r="K2868" t="s">
        <v>11</v>
      </c>
    </row>
    <row r="2869" spans="1:11" x14ac:dyDescent="0.25">
      <c r="A2869" t="str">
        <f t="shared" si="180"/>
        <v>1014</v>
      </c>
      <c r="B2869" t="str">
        <f>"16"</f>
        <v>16</v>
      </c>
      <c r="C2869" t="s">
        <v>3668</v>
      </c>
      <c r="D2869" t="str">
        <f t="shared" si="179"/>
        <v>2</v>
      </c>
      <c r="E2869">
        <v>1785</v>
      </c>
      <c r="F2869">
        <v>1937</v>
      </c>
      <c r="G2869" t="s">
        <v>25</v>
      </c>
      <c r="H2869" t="s">
        <v>11</v>
      </c>
      <c r="I2869">
        <v>1</v>
      </c>
      <c r="J2869" t="s">
        <v>19</v>
      </c>
      <c r="K2869" t="s">
        <v>11</v>
      </c>
    </row>
    <row r="2870" spans="1:11" x14ac:dyDescent="0.25">
      <c r="A2870" t="str">
        <f t="shared" si="180"/>
        <v>1014</v>
      </c>
      <c r="B2870" t="str">
        <f>"17"</f>
        <v>17</v>
      </c>
      <c r="C2870" t="s">
        <v>3669</v>
      </c>
      <c r="D2870" t="str">
        <f t="shared" si="179"/>
        <v>2</v>
      </c>
      <c r="E2870">
        <v>2080</v>
      </c>
      <c r="F2870">
        <v>1937</v>
      </c>
      <c r="G2870" t="s">
        <v>49</v>
      </c>
      <c r="H2870" t="s">
        <v>11</v>
      </c>
      <c r="I2870">
        <v>1</v>
      </c>
      <c r="J2870" t="s">
        <v>19</v>
      </c>
      <c r="K2870" t="s">
        <v>11</v>
      </c>
    </row>
    <row r="2871" spans="1:11" x14ac:dyDescent="0.25">
      <c r="A2871" t="str">
        <f t="shared" si="180"/>
        <v>1014</v>
      </c>
      <c r="B2871" t="str">
        <f>"18"</f>
        <v>18</v>
      </c>
      <c r="C2871" t="s">
        <v>3670</v>
      </c>
      <c r="D2871" t="str">
        <f t="shared" si="179"/>
        <v>2</v>
      </c>
      <c r="E2871">
        <v>1540</v>
      </c>
      <c r="F2871">
        <v>1937</v>
      </c>
      <c r="G2871" t="s">
        <v>35</v>
      </c>
      <c r="H2871" t="s">
        <v>11</v>
      </c>
      <c r="I2871">
        <v>1</v>
      </c>
      <c r="J2871" t="s">
        <v>19</v>
      </c>
      <c r="K2871" t="s">
        <v>11</v>
      </c>
    </row>
    <row r="2872" spans="1:11" x14ac:dyDescent="0.25">
      <c r="A2872" t="str">
        <f t="shared" si="180"/>
        <v>1014</v>
      </c>
      <c r="B2872" t="str">
        <f>"19"</f>
        <v>19</v>
      </c>
      <c r="C2872" t="s">
        <v>3671</v>
      </c>
      <c r="D2872" t="str">
        <f t="shared" si="179"/>
        <v>2</v>
      </c>
      <c r="E2872">
        <v>1507</v>
      </c>
      <c r="F2872">
        <v>1936</v>
      </c>
      <c r="G2872" t="s">
        <v>35</v>
      </c>
      <c r="H2872" t="s">
        <v>11</v>
      </c>
      <c r="I2872">
        <v>1</v>
      </c>
      <c r="J2872" t="s">
        <v>19</v>
      </c>
      <c r="K2872" t="s">
        <v>11</v>
      </c>
    </row>
    <row r="2873" spans="1:11" x14ac:dyDescent="0.25">
      <c r="A2873" t="str">
        <f t="shared" si="180"/>
        <v>1014</v>
      </c>
      <c r="B2873" t="str">
        <f>"20"</f>
        <v>20</v>
      </c>
      <c r="C2873" t="s">
        <v>3672</v>
      </c>
      <c r="D2873" t="str">
        <f t="shared" si="179"/>
        <v>2</v>
      </c>
      <c r="E2873">
        <v>1920</v>
      </c>
      <c r="F2873">
        <v>1937</v>
      </c>
      <c r="G2873" t="s">
        <v>35</v>
      </c>
      <c r="H2873" t="s">
        <v>11</v>
      </c>
      <c r="I2873">
        <v>1</v>
      </c>
      <c r="J2873" t="s">
        <v>19</v>
      </c>
      <c r="K2873" t="s">
        <v>11</v>
      </c>
    </row>
    <row r="2874" spans="1:11" x14ac:dyDescent="0.25">
      <c r="A2874" t="str">
        <f t="shared" si="180"/>
        <v>1014</v>
      </c>
      <c r="B2874" t="str">
        <f>"21"</f>
        <v>21</v>
      </c>
      <c r="C2874" t="s">
        <v>3673</v>
      </c>
      <c r="D2874" t="str">
        <f t="shared" si="179"/>
        <v>2</v>
      </c>
      <c r="E2874">
        <v>1608</v>
      </c>
      <c r="F2874">
        <v>1939</v>
      </c>
      <c r="G2874" t="s">
        <v>35</v>
      </c>
      <c r="H2874" t="s">
        <v>11</v>
      </c>
      <c r="I2874">
        <v>1</v>
      </c>
      <c r="J2874" t="s">
        <v>19</v>
      </c>
      <c r="K2874" t="s">
        <v>11</v>
      </c>
    </row>
    <row r="2875" spans="1:11" x14ac:dyDescent="0.25">
      <c r="A2875" t="str">
        <f t="shared" si="180"/>
        <v>1014</v>
      </c>
      <c r="B2875" t="str">
        <f>"22"</f>
        <v>22</v>
      </c>
      <c r="C2875" t="s">
        <v>3674</v>
      </c>
      <c r="D2875" t="str">
        <f t="shared" si="179"/>
        <v>2</v>
      </c>
      <c r="E2875">
        <v>1650</v>
      </c>
      <c r="F2875">
        <v>1938</v>
      </c>
      <c r="G2875" t="s">
        <v>35</v>
      </c>
      <c r="H2875" t="s">
        <v>11</v>
      </c>
      <c r="I2875">
        <v>1</v>
      </c>
      <c r="J2875" t="s">
        <v>19</v>
      </c>
      <c r="K2875" t="s">
        <v>11</v>
      </c>
    </row>
    <row r="2876" spans="1:11" x14ac:dyDescent="0.25">
      <c r="A2876" t="str">
        <f t="shared" si="180"/>
        <v>1014</v>
      </c>
      <c r="B2876" t="str">
        <f>"23"</f>
        <v>23</v>
      </c>
      <c r="C2876" t="s">
        <v>3675</v>
      </c>
      <c r="D2876" t="str">
        <f t="shared" si="179"/>
        <v>2</v>
      </c>
      <c r="E2876">
        <v>1766</v>
      </c>
      <c r="F2876">
        <v>1937</v>
      </c>
      <c r="G2876" t="s">
        <v>35</v>
      </c>
      <c r="H2876" t="s">
        <v>11</v>
      </c>
      <c r="I2876">
        <v>1</v>
      </c>
      <c r="J2876" t="s">
        <v>19</v>
      </c>
      <c r="K2876" t="s">
        <v>11</v>
      </c>
    </row>
    <row r="2877" spans="1:11" x14ac:dyDescent="0.25">
      <c r="A2877" t="str">
        <f t="shared" si="180"/>
        <v>1014</v>
      </c>
      <c r="B2877" t="str">
        <f>"24"</f>
        <v>24</v>
      </c>
      <c r="C2877" t="s">
        <v>3676</v>
      </c>
      <c r="D2877" t="str">
        <f t="shared" si="179"/>
        <v>2</v>
      </c>
      <c r="E2877">
        <v>1993</v>
      </c>
      <c r="F2877">
        <v>1939</v>
      </c>
      <c r="G2877" t="s">
        <v>3414</v>
      </c>
      <c r="H2877" t="s">
        <v>11</v>
      </c>
      <c r="I2877">
        <v>1</v>
      </c>
      <c r="J2877" t="s">
        <v>19</v>
      </c>
      <c r="K2877" t="s">
        <v>11</v>
      </c>
    </row>
    <row r="2878" spans="1:11" x14ac:dyDescent="0.25">
      <c r="A2878" t="str">
        <f t="shared" ref="A2878:A2904" si="181">"1015"</f>
        <v>1015</v>
      </c>
      <c r="B2878" t="str">
        <f>"1"</f>
        <v>1</v>
      </c>
      <c r="C2878" t="s">
        <v>3677</v>
      </c>
      <c r="D2878" t="str">
        <f t="shared" si="179"/>
        <v>2</v>
      </c>
      <c r="E2878">
        <v>2040</v>
      </c>
      <c r="F2878">
        <v>1938</v>
      </c>
      <c r="G2878" t="s">
        <v>29</v>
      </c>
      <c r="H2878" t="s">
        <v>11</v>
      </c>
      <c r="I2878">
        <v>1</v>
      </c>
      <c r="J2878" t="s">
        <v>19</v>
      </c>
      <c r="K2878" t="s">
        <v>11</v>
      </c>
    </row>
    <row r="2879" spans="1:11" x14ac:dyDescent="0.25">
      <c r="A2879" t="str">
        <f t="shared" si="181"/>
        <v>1015</v>
      </c>
      <c r="B2879" t="str">
        <f>"2"</f>
        <v>2</v>
      </c>
      <c r="C2879" t="s">
        <v>3678</v>
      </c>
      <c r="D2879" t="str">
        <f t="shared" si="179"/>
        <v>2</v>
      </c>
      <c r="E2879">
        <v>1920</v>
      </c>
      <c r="F2879">
        <v>1937</v>
      </c>
      <c r="G2879" t="s">
        <v>35</v>
      </c>
      <c r="H2879" t="s">
        <v>11</v>
      </c>
      <c r="I2879">
        <v>1</v>
      </c>
      <c r="J2879" t="s">
        <v>19</v>
      </c>
      <c r="K2879" t="s">
        <v>11</v>
      </c>
    </row>
    <row r="2880" spans="1:11" x14ac:dyDescent="0.25">
      <c r="A2880" t="str">
        <f t="shared" si="181"/>
        <v>1015</v>
      </c>
      <c r="B2880" t="str">
        <f>"3"</f>
        <v>3</v>
      </c>
      <c r="C2880" t="s">
        <v>3679</v>
      </c>
      <c r="D2880" t="str">
        <f t="shared" si="179"/>
        <v>2</v>
      </c>
      <c r="E2880">
        <v>1728</v>
      </c>
      <c r="F2880">
        <v>1937</v>
      </c>
      <c r="G2880" t="s">
        <v>35</v>
      </c>
      <c r="H2880" t="s">
        <v>11</v>
      </c>
      <c r="I2880">
        <v>1</v>
      </c>
      <c r="J2880" t="s">
        <v>19</v>
      </c>
      <c r="K2880" t="s">
        <v>11</v>
      </c>
    </row>
    <row r="2881" spans="1:11" x14ac:dyDescent="0.25">
      <c r="A2881" t="str">
        <f t="shared" si="181"/>
        <v>1015</v>
      </c>
      <c r="B2881" t="str">
        <f>"4"</f>
        <v>4</v>
      </c>
      <c r="C2881" t="s">
        <v>3680</v>
      </c>
      <c r="D2881" t="str">
        <f t="shared" si="179"/>
        <v>2</v>
      </c>
      <c r="E2881">
        <v>2186</v>
      </c>
      <c r="F2881">
        <v>1938</v>
      </c>
      <c r="G2881" t="s">
        <v>35</v>
      </c>
      <c r="H2881" t="s">
        <v>11</v>
      </c>
      <c r="I2881">
        <v>1</v>
      </c>
      <c r="J2881" t="s">
        <v>19</v>
      </c>
      <c r="K2881" t="s">
        <v>11</v>
      </c>
    </row>
    <row r="2882" spans="1:11" x14ac:dyDescent="0.25">
      <c r="A2882" t="str">
        <f t="shared" si="181"/>
        <v>1015</v>
      </c>
      <c r="B2882" t="str">
        <f>"5"</f>
        <v>5</v>
      </c>
      <c r="C2882" t="s">
        <v>3681</v>
      </c>
      <c r="D2882" t="str">
        <f t="shared" si="179"/>
        <v>2</v>
      </c>
      <c r="E2882">
        <v>1781</v>
      </c>
      <c r="F2882">
        <v>1937</v>
      </c>
      <c r="G2882" t="s">
        <v>35</v>
      </c>
      <c r="H2882" t="s">
        <v>11</v>
      </c>
      <c r="I2882">
        <v>1</v>
      </c>
      <c r="J2882" t="s">
        <v>19</v>
      </c>
      <c r="K2882" t="s">
        <v>11</v>
      </c>
    </row>
    <row r="2883" spans="1:11" x14ac:dyDescent="0.25">
      <c r="A2883" t="str">
        <f t="shared" si="181"/>
        <v>1015</v>
      </c>
      <c r="B2883" t="str">
        <f>"6"</f>
        <v>6</v>
      </c>
      <c r="C2883" t="s">
        <v>3682</v>
      </c>
      <c r="D2883" t="str">
        <f t="shared" si="179"/>
        <v>2</v>
      </c>
      <c r="E2883">
        <v>1584</v>
      </c>
      <c r="F2883">
        <v>1928</v>
      </c>
      <c r="G2883" t="s">
        <v>3683</v>
      </c>
      <c r="H2883" t="s">
        <v>11</v>
      </c>
      <c r="I2883">
        <v>1</v>
      </c>
      <c r="J2883" t="s">
        <v>19</v>
      </c>
      <c r="K2883" t="s">
        <v>11</v>
      </c>
    </row>
    <row r="2884" spans="1:11" x14ac:dyDescent="0.25">
      <c r="A2884" t="str">
        <f t="shared" si="181"/>
        <v>1015</v>
      </c>
      <c r="B2884" t="str">
        <f>"7"</f>
        <v>7</v>
      </c>
      <c r="C2884" t="s">
        <v>3684</v>
      </c>
      <c r="D2884" t="str">
        <f t="shared" si="179"/>
        <v>2</v>
      </c>
      <c r="E2884">
        <v>1632</v>
      </c>
      <c r="F2884">
        <v>1934</v>
      </c>
      <c r="G2884" t="s">
        <v>3685</v>
      </c>
      <c r="H2884" t="s">
        <v>11</v>
      </c>
      <c r="I2884">
        <v>1</v>
      </c>
      <c r="J2884" t="s">
        <v>19</v>
      </c>
      <c r="K2884" t="s">
        <v>11</v>
      </c>
    </row>
    <row r="2885" spans="1:11" x14ac:dyDescent="0.25">
      <c r="A2885" t="str">
        <f t="shared" si="181"/>
        <v>1015</v>
      </c>
      <c r="B2885" t="str">
        <f>"8"</f>
        <v>8</v>
      </c>
      <c r="C2885" t="s">
        <v>3686</v>
      </c>
      <c r="D2885" t="str">
        <f t="shared" si="179"/>
        <v>2</v>
      </c>
      <c r="E2885">
        <v>1584</v>
      </c>
      <c r="F2885">
        <v>1933</v>
      </c>
      <c r="G2885" t="s">
        <v>3685</v>
      </c>
      <c r="H2885" t="s">
        <v>11</v>
      </c>
      <c r="I2885">
        <v>1</v>
      </c>
      <c r="J2885" t="s">
        <v>19</v>
      </c>
      <c r="K2885" t="s">
        <v>11</v>
      </c>
    </row>
    <row r="2886" spans="1:11" x14ac:dyDescent="0.25">
      <c r="A2886" t="str">
        <f t="shared" si="181"/>
        <v>1015</v>
      </c>
      <c r="B2886" t="str">
        <f>"9"</f>
        <v>9</v>
      </c>
      <c r="C2886" t="s">
        <v>3687</v>
      </c>
      <c r="D2886" t="str">
        <f t="shared" si="179"/>
        <v>2</v>
      </c>
      <c r="E2886">
        <v>1488</v>
      </c>
      <c r="F2886">
        <v>1933</v>
      </c>
      <c r="G2886" t="s">
        <v>3685</v>
      </c>
      <c r="H2886" t="s">
        <v>11</v>
      </c>
      <c r="I2886">
        <v>1</v>
      </c>
      <c r="J2886" t="s">
        <v>19</v>
      </c>
      <c r="K2886" t="s">
        <v>11</v>
      </c>
    </row>
    <row r="2887" spans="1:11" x14ac:dyDescent="0.25">
      <c r="A2887" t="str">
        <f t="shared" si="181"/>
        <v>1015</v>
      </c>
      <c r="B2887" t="str">
        <f>"10"</f>
        <v>10</v>
      </c>
      <c r="C2887" t="s">
        <v>3688</v>
      </c>
      <c r="D2887" t="str">
        <f t="shared" si="179"/>
        <v>2</v>
      </c>
      <c r="E2887">
        <v>1584</v>
      </c>
      <c r="F2887">
        <v>1932</v>
      </c>
      <c r="G2887" t="s">
        <v>3685</v>
      </c>
      <c r="H2887" t="s">
        <v>11</v>
      </c>
      <c r="I2887">
        <v>1</v>
      </c>
      <c r="J2887" t="s">
        <v>19</v>
      </c>
      <c r="K2887" t="s">
        <v>11</v>
      </c>
    </row>
    <row r="2888" spans="1:11" x14ac:dyDescent="0.25">
      <c r="A2888" t="str">
        <f t="shared" si="181"/>
        <v>1015</v>
      </c>
      <c r="B2888" t="str">
        <f>"11"</f>
        <v>11</v>
      </c>
      <c r="C2888" t="s">
        <v>3689</v>
      </c>
      <c r="D2888" t="str">
        <f t="shared" si="179"/>
        <v>2</v>
      </c>
      <c r="E2888">
        <v>1692</v>
      </c>
      <c r="F2888">
        <v>1936</v>
      </c>
      <c r="G2888" t="s">
        <v>49</v>
      </c>
      <c r="H2888" t="s">
        <v>11</v>
      </c>
      <c r="I2888">
        <v>1</v>
      </c>
      <c r="J2888" t="s">
        <v>19</v>
      </c>
      <c r="K2888" t="s">
        <v>11</v>
      </c>
    </row>
    <row r="2889" spans="1:11" x14ac:dyDescent="0.25">
      <c r="A2889" t="str">
        <f t="shared" si="181"/>
        <v>1015</v>
      </c>
      <c r="B2889" t="str">
        <f>"12"</f>
        <v>12</v>
      </c>
      <c r="C2889" t="s">
        <v>3690</v>
      </c>
      <c r="D2889" t="str">
        <f t="shared" si="179"/>
        <v>2</v>
      </c>
      <c r="E2889">
        <v>1976</v>
      </c>
      <c r="F2889">
        <v>1935</v>
      </c>
      <c r="G2889" t="s">
        <v>25</v>
      </c>
      <c r="H2889" t="s">
        <v>11</v>
      </c>
      <c r="I2889">
        <v>1</v>
      </c>
      <c r="J2889" t="s">
        <v>19</v>
      </c>
      <c r="K2889" t="s">
        <v>11</v>
      </c>
    </row>
    <row r="2890" spans="1:11" x14ac:dyDescent="0.25">
      <c r="A2890" t="str">
        <f t="shared" si="181"/>
        <v>1015</v>
      </c>
      <c r="B2890" t="str">
        <f>"13"</f>
        <v>13</v>
      </c>
      <c r="C2890" t="s">
        <v>3691</v>
      </c>
      <c r="D2890" t="str">
        <f t="shared" si="179"/>
        <v>2</v>
      </c>
      <c r="E2890">
        <v>1864</v>
      </c>
      <c r="F2890">
        <v>1937</v>
      </c>
      <c r="G2890" t="s">
        <v>25</v>
      </c>
      <c r="H2890" t="s">
        <v>11</v>
      </c>
      <c r="I2890">
        <v>1</v>
      </c>
      <c r="J2890" t="s">
        <v>19</v>
      </c>
      <c r="K2890" t="s">
        <v>11</v>
      </c>
    </row>
    <row r="2891" spans="1:11" x14ac:dyDescent="0.25">
      <c r="A2891" t="str">
        <f t="shared" si="181"/>
        <v>1015</v>
      </c>
      <c r="B2891" t="str">
        <f>"14"</f>
        <v>14</v>
      </c>
      <c r="C2891" t="s">
        <v>3692</v>
      </c>
      <c r="D2891" t="str">
        <f t="shared" si="179"/>
        <v>2</v>
      </c>
      <c r="E2891">
        <v>1923</v>
      </c>
      <c r="F2891">
        <v>1901</v>
      </c>
      <c r="G2891" t="s">
        <v>25</v>
      </c>
      <c r="H2891" t="s">
        <v>11</v>
      </c>
      <c r="I2891">
        <v>1</v>
      </c>
      <c r="J2891" t="s">
        <v>19</v>
      </c>
      <c r="K2891" t="s">
        <v>11</v>
      </c>
    </row>
    <row r="2892" spans="1:11" x14ac:dyDescent="0.25">
      <c r="A2892" t="str">
        <f t="shared" si="181"/>
        <v>1015</v>
      </c>
      <c r="B2892" t="str">
        <f>"15"</f>
        <v>15</v>
      </c>
      <c r="C2892" t="s">
        <v>3693</v>
      </c>
      <c r="D2892" t="str">
        <f t="shared" si="179"/>
        <v>2</v>
      </c>
      <c r="E2892">
        <v>2414</v>
      </c>
      <c r="F2892">
        <v>1949</v>
      </c>
      <c r="G2892" t="s">
        <v>27</v>
      </c>
      <c r="H2892" t="s">
        <v>11</v>
      </c>
      <c r="I2892">
        <v>1</v>
      </c>
      <c r="J2892" t="s">
        <v>19</v>
      </c>
      <c r="K2892" t="s">
        <v>11</v>
      </c>
    </row>
    <row r="2893" spans="1:11" x14ac:dyDescent="0.25">
      <c r="A2893" t="str">
        <f t="shared" si="181"/>
        <v>1015</v>
      </c>
      <c r="B2893" t="str">
        <f>"16"</f>
        <v>16</v>
      </c>
      <c r="C2893" t="s">
        <v>3694</v>
      </c>
      <c r="D2893" t="str">
        <f t="shared" si="179"/>
        <v>2</v>
      </c>
      <c r="E2893">
        <v>1869</v>
      </c>
      <c r="F2893">
        <v>1949</v>
      </c>
      <c r="G2893" t="s">
        <v>123</v>
      </c>
      <c r="H2893" t="s">
        <v>11</v>
      </c>
      <c r="I2893">
        <v>1</v>
      </c>
      <c r="J2893" t="s">
        <v>19</v>
      </c>
      <c r="K2893" t="s">
        <v>11</v>
      </c>
    </row>
    <row r="2894" spans="1:11" x14ac:dyDescent="0.25">
      <c r="A2894" t="str">
        <f t="shared" si="181"/>
        <v>1015</v>
      </c>
      <c r="B2894" t="str">
        <f>"17"</f>
        <v>17</v>
      </c>
      <c r="C2894" t="s">
        <v>3695</v>
      </c>
      <c r="D2894" t="str">
        <f t="shared" si="179"/>
        <v>2</v>
      </c>
      <c r="E2894">
        <v>1878</v>
      </c>
      <c r="F2894">
        <v>1954</v>
      </c>
      <c r="G2894" t="s">
        <v>27</v>
      </c>
      <c r="H2894" t="s">
        <v>11</v>
      </c>
      <c r="I2894">
        <v>1</v>
      </c>
      <c r="J2894" t="s">
        <v>19</v>
      </c>
      <c r="K2894" t="s">
        <v>11</v>
      </c>
    </row>
    <row r="2895" spans="1:11" x14ac:dyDescent="0.25">
      <c r="A2895" t="str">
        <f t="shared" si="181"/>
        <v>1015</v>
      </c>
      <c r="B2895" t="str">
        <f>"18"</f>
        <v>18</v>
      </c>
      <c r="C2895" t="s">
        <v>3696</v>
      </c>
      <c r="D2895" t="str">
        <f t="shared" si="179"/>
        <v>2</v>
      </c>
      <c r="E2895">
        <v>2127</v>
      </c>
      <c r="F2895">
        <v>1954</v>
      </c>
      <c r="G2895" t="s">
        <v>27</v>
      </c>
      <c r="H2895" t="s">
        <v>11</v>
      </c>
      <c r="I2895">
        <v>1</v>
      </c>
      <c r="J2895" t="s">
        <v>19</v>
      </c>
      <c r="K2895" t="s">
        <v>11</v>
      </c>
    </row>
    <row r="2896" spans="1:11" x14ac:dyDescent="0.25">
      <c r="A2896" t="str">
        <f t="shared" si="181"/>
        <v>1015</v>
      </c>
      <c r="B2896" t="str">
        <f>"19"</f>
        <v>19</v>
      </c>
      <c r="C2896" t="s">
        <v>3697</v>
      </c>
      <c r="D2896" t="str">
        <f t="shared" si="179"/>
        <v>2</v>
      </c>
      <c r="E2896">
        <v>1882</v>
      </c>
      <c r="F2896">
        <v>1941</v>
      </c>
      <c r="G2896" t="s">
        <v>27</v>
      </c>
      <c r="H2896" t="s">
        <v>11</v>
      </c>
      <c r="I2896">
        <v>1</v>
      </c>
      <c r="J2896" t="s">
        <v>19</v>
      </c>
      <c r="K2896" t="s">
        <v>11</v>
      </c>
    </row>
    <row r="2897" spans="1:11" x14ac:dyDescent="0.25">
      <c r="A2897" t="str">
        <f t="shared" si="181"/>
        <v>1015</v>
      </c>
      <c r="B2897" t="str">
        <f>"20"</f>
        <v>20</v>
      </c>
      <c r="C2897" t="s">
        <v>3698</v>
      </c>
      <c r="D2897" t="str">
        <f t="shared" si="179"/>
        <v>2</v>
      </c>
      <c r="E2897">
        <v>2046</v>
      </c>
      <c r="F2897">
        <v>1941</v>
      </c>
      <c r="G2897" t="s">
        <v>27</v>
      </c>
      <c r="H2897" t="s">
        <v>11</v>
      </c>
      <c r="I2897">
        <v>1</v>
      </c>
      <c r="J2897" t="s">
        <v>19</v>
      </c>
      <c r="K2897" t="s">
        <v>11</v>
      </c>
    </row>
    <row r="2898" spans="1:11" x14ac:dyDescent="0.25">
      <c r="A2898" t="str">
        <f t="shared" si="181"/>
        <v>1015</v>
      </c>
      <c r="B2898" t="str">
        <f>"21"</f>
        <v>21</v>
      </c>
      <c r="C2898" t="s">
        <v>3699</v>
      </c>
      <c r="D2898" t="str">
        <f t="shared" si="179"/>
        <v>2</v>
      </c>
      <c r="E2898">
        <v>2193</v>
      </c>
      <c r="F2898">
        <v>1940</v>
      </c>
      <c r="G2898" t="s">
        <v>27</v>
      </c>
      <c r="H2898" t="s">
        <v>11</v>
      </c>
      <c r="I2898">
        <v>1</v>
      </c>
      <c r="J2898" t="s">
        <v>19</v>
      </c>
      <c r="K2898" t="s">
        <v>11</v>
      </c>
    </row>
    <row r="2899" spans="1:11" x14ac:dyDescent="0.25">
      <c r="A2899" t="str">
        <f t="shared" si="181"/>
        <v>1015</v>
      </c>
      <c r="B2899" t="str">
        <f>"22"</f>
        <v>22</v>
      </c>
      <c r="C2899" t="s">
        <v>3700</v>
      </c>
      <c r="D2899" t="str">
        <f t="shared" si="179"/>
        <v>2</v>
      </c>
      <c r="E2899">
        <v>2043</v>
      </c>
      <c r="F2899">
        <v>1941</v>
      </c>
      <c r="G2899" t="s">
        <v>27</v>
      </c>
      <c r="H2899" t="s">
        <v>11</v>
      </c>
      <c r="I2899">
        <v>1</v>
      </c>
      <c r="J2899" t="s">
        <v>19</v>
      </c>
      <c r="K2899" t="s">
        <v>11</v>
      </c>
    </row>
    <row r="2900" spans="1:11" x14ac:dyDescent="0.25">
      <c r="A2900" t="str">
        <f t="shared" si="181"/>
        <v>1015</v>
      </c>
      <c r="B2900" t="str">
        <f>"23"</f>
        <v>23</v>
      </c>
      <c r="C2900" t="s">
        <v>3701</v>
      </c>
      <c r="D2900" t="str">
        <f t="shared" si="179"/>
        <v>2</v>
      </c>
      <c r="E2900">
        <v>2400</v>
      </c>
      <c r="F2900">
        <v>1940</v>
      </c>
      <c r="G2900" t="s">
        <v>35</v>
      </c>
      <c r="H2900" t="s">
        <v>11</v>
      </c>
      <c r="I2900">
        <v>1</v>
      </c>
      <c r="J2900" t="s">
        <v>19</v>
      </c>
      <c r="K2900" t="s">
        <v>11</v>
      </c>
    </row>
    <row r="2901" spans="1:11" x14ac:dyDescent="0.25">
      <c r="A2901" t="str">
        <f t="shared" si="181"/>
        <v>1015</v>
      </c>
      <c r="B2901" t="str">
        <f>"24"</f>
        <v>24</v>
      </c>
      <c r="C2901" t="s">
        <v>3702</v>
      </c>
      <c r="D2901" t="str">
        <f t="shared" si="179"/>
        <v>2</v>
      </c>
      <c r="E2901">
        <v>2080</v>
      </c>
      <c r="F2901">
        <v>1940</v>
      </c>
      <c r="G2901" t="s">
        <v>35</v>
      </c>
      <c r="H2901" t="s">
        <v>11</v>
      </c>
      <c r="I2901">
        <v>1</v>
      </c>
      <c r="J2901" t="s">
        <v>19</v>
      </c>
      <c r="K2901" t="s">
        <v>11</v>
      </c>
    </row>
    <row r="2902" spans="1:11" x14ac:dyDescent="0.25">
      <c r="A2902" t="str">
        <f t="shared" si="181"/>
        <v>1015</v>
      </c>
      <c r="B2902" t="str">
        <f>"25"</f>
        <v>25</v>
      </c>
      <c r="C2902" t="s">
        <v>3703</v>
      </c>
      <c r="D2902" t="str">
        <f t="shared" si="179"/>
        <v>2</v>
      </c>
      <c r="E2902">
        <v>2052</v>
      </c>
      <c r="F2902">
        <v>1939</v>
      </c>
      <c r="G2902" t="s">
        <v>35</v>
      </c>
      <c r="H2902" t="s">
        <v>11</v>
      </c>
      <c r="I2902">
        <v>1</v>
      </c>
      <c r="J2902" t="s">
        <v>19</v>
      </c>
      <c r="K2902" t="s">
        <v>11</v>
      </c>
    </row>
    <row r="2903" spans="1:11" x14ac:dyDescent="0.25">
      <c r="A2903" t="str">
        <f t="shared" si="181"/>
        <v>1015</v>
      </c>
      <c r="B2903" t="str">
        <f>"26"</f>
        <v>26</v>
      </c>
      <c r="C2903" t="s">
        <v>3704</v>
      </c>
      <c r="D2903" t="str">
        <f t="shared" si="179"/>
        <v>2</v>
      </c>
      <c r="E2903">
        <v>1896</v>
      </c>
      <c r="F2903">
        <v>1938</v>
      </c>
      <c r="G2903" t="s">
        <v>35</v>
      </c>
      <c r="H2903" t="s">
        <v>11</v>
      </c>
      <c r="I2903">
        <v>1</v>
      </c>
      <c r="J2903" t="s">
        <v>19</v>
      </c>
      <c r="K2903" t="s">
        <v>11</v>
      </c>
    </row>
    <row r="2904" spans="1:11" x14ac:dyDescent="0.25">
      <c r="A2904" t="str">
        <f t="shared" si="181"/>
        <v>1015</v>
      </c>
      <c r="B2904" t="str">
        <f>"27"</f>
        <v>27</v>
      </c>
      <c r="C2904" t="s">
        <v>3705</v>
      </c>
      <c r="D2904" t="str">
        <f t="shared" si="179"/>
        <v>2</v>
      </c>
      <c r="E2904">
        <v>1790</v>
      </c>
      <c r="F2904">
        <v>1940</v>
      </c>
      <c r="G2904" t="s">
        <v>35</v>
      </c>
      <c r="H2904" t="s">
        <v>11</v>
      </c>
      <c r="I2904">
        <v>1</v>
      </c>
      <c r="J2904" t="s">
        <v>19</v>
      </c>
      <c r="K2904" t="s">
        <v>11</v>
      </c>
    </row>
    <row r="2905" spans="1:11" x14ac:dyDescent="0.25">
      <c r="A2905" t="str">
        <f t="shared" ref="A2905:A2922" si="182">"1016"</f>
        <v>1016</v>
      </c>
      <c r="B2905" t="str">
        <f>"1"</f>
        <v>1</v>
      </c>
      <c r="C2905" t="s">
        <v>3706</v>
      </c>
      <c r="D2905" t="str">
        <f t="shared" si="179"/>
        <v>2</v>
      </c>
      <c r="E2905">
        <v>1620</v>
      </c>
      <c r="F2905">
        <v>1940</v>
      </c>
      <c r="G2905" t="s">
        <v>35</v>
      </c>
      <c r="H2905" t="s">
        <v>11</v>
      </c>
      <c r="I2905">
        <v>1</v>
      </c>
      <c r="J2905" t="s">
        <v>19</v>
      </c>
      <c r="K2905" t="s">
        <v>11</v>
      </c>
    </row>
    <row r="2906" spans="1:11" x14ac:dyDescent="0.25">
      <c r="A2906" t="str">
        <f t="shared" si="182"/>
        <v>1016</v>
      </c>
      <c r="B2906" t="str">
        <f>"2"</f>
        <v>2</v>
      </c>
      <c r="C2906" t="s">
        <v>3707</v>
      </c>
      <c r="D2906" t="str">
        <f t="shared" si="179"/>
        <v>2</v>
      </c>
      <c r="E2906">
        <v>2002</v>
      </c>
      <c r="F2906">
        <v>1940</v>
      </c>
      <c r="G2906" t="s">
        <v>27</v>
      </c>
      <c r="H2906" t="s">
        <v>11</v>
      </c>
      <c r="I2906">
        <v>1</v>
      </c>
      <c r="J2906" t="s">
        <v>19</v>
      </c>
      <c r="K2906" t="s">
        <v>11</v>
      </c>
    </row>
    <row r="2907" spans="1:11" x14ac:dyDescent="0.25">
      <c r="A2907" t="str">
        <f t="shared" si="182"/>
        <v>1016</v>
      </c>
      <c r="B2907" t="str">
        <f>"3"</f>
        <v>3</v>
      </c>
      <c r="C2907" t="s">
        <v>3708</v>
      </c>
      <c r="D2907" t="str">
        <f t="shared" si="179"/>
        <v>2</v>
      </c>
      <c r="E2907">
        <v>1571</v>
      </c>
      <c r="F2907">
        <v>1941</v>
      </c>
      <c r="G2907" t="s">
        <v>35</v>
      </c>
      <c r="H2907" t="s">
        <v>11</v>
      </c>
      <c r="I2907">
        <v>1</v>
      </c>
      <c r="J2907" t="s">
        <v>19</v>
      </c>
      <c r="K2907" t="s">
        <v>11</v>
      </c>
    </row>
    <row r="2908" spans="1:11" x14ac:dyDescent="0.25">
      <c r="A2908" t="str">
        <f t="shared" si="182"/>
        <v>1016</v>
      </c>
      <c r="B2908" t="str">
        <f>"4"</f>
        <v>4</v>
      </c>
      <c r="C2908" t="s">
        <v>3709</v>
      </c>
      <c r="D2908" t="str">
        <f t="shared" si="179"/>
        <v>2</v>
      </c>
      <c r="E2908">
        <v>2023</v>
      </c>
      <c r="F2908">
        <v>1941</v>
      </c>
      <c r="G2908" t="s">
        <v>35</v>
      </c>
      <c r="H2908" t="s">
        <v>11</v>
      </c>
      <c r="I2908">
        <v>1</v>
      </c>
      <c r="J2908" t="s">
        <v>19</v>
      </c>
      <c r="K2908" t="s">
        <v>11</v>
      </c>
    </row>
    <row r="2909" spans="1:11" x14ac:dyDescent="0.25">
      <c r="A2909" t="str">
        <f t="shared" si="182"/>
        <v>1016</v>
      </c>
      <c r="B2909" t="str">
        <f>"5"</f>
        <v>5</v>
      </c>
      <c r="C2909" t="s">
        <v>3710</v>
      </c>
      <c r="D2909" t="str">
        <f t="shared" si="179"/>
        <v>2</v>
      </c>
      <c r="E2909">
        <v>2062</v>
      </c>
      <c r="F2909">
        <v>1941</v>
      </c>
      <c r="G2909" t="s">
        <v>27</v>
      </c>
      <c r="H2909" t="s">
        <v>11</v>
      </c>
      <c r="I2909">
        <v>1</v>
      </c>
      <c r="J2909" t="s">
        <v>19</v>
      </c>
      <c r="K2909" t="s">
        <v>11</v>
      </c>
    </row>
    <row r="2910" spans="1:11" x14ac:dyDescent="0.25">
      <c r="A2910" t="str">
        <f t="shared" si="182"/>
        <v>1016</v>
      </c>
      <c r="B2910" t="str">
        <f>"6"</f>
        <v>6</v>
      </c>
      <c r="C2910" t="s">
        <v>3711</v>
      </c>
      <c r="D2910" t="str">
        <f t="shared" si="179"/>
        <v>2</v>
      </c>
      <c r="E2910">
        <v>1870</v>
      </c>
      <c r="F2910">
        <v>1941</v>
      </c>
      <c r="G2910" t="s">
        <v>27</v>
      </c>
      <c r="H2910" t="s">
        <v>11</v>
      </c>
      <c r="I2910">
        <v>1</v>
      </c>
      <c r="J2910" t="s">
        <v>19</v>
      </c>
      <c r="K2910" t="s">
        <v>11</v>
      </c>
    </row>
    <row r="2911" spans="1:11" x14ac:dyDescent="0.25">
      <c r="A2911" t="str">
        <f t="shared" si="182"/>
        <v>1016</v>
      </c>
      <c r="B2911" t="str">
        <f>"7"</f>
        <v>7</v>
      </c>
      <c r="C2911" t="s">
        <v>3712</v>
      </c>
      <c r="D2911" t="str">
        <f t="shared" ref="D2911:D2974" si="183">"2"</f>
        <v>2</v>
      </c>
      <c r="E2911">
        <v>1870</v>
      </c>
      <c r="F2911">
        <v>1941</v>
      </c>
      <c r="G2911" t="s">
        <v>27</v>
      </c>
      <c r="H2911" t="s">
        <v>11</v>
      </c>
      <c r="I2911">
        <v>1</v>
      </c>
      <c r="J2911" t="s">
        <v>19</v>
      </c>
      <c r="K2911" t="s">
        <v>11</v>
      </c>
    </row>
    <row r="2912" spans="1:11" x14ac:dyDescent="0.25">
      <c r="A2912" t="str">
        <f t="shared" si="182"/>
        <v>1016</v>
      </c>
      <c r="B2912" t="str">
        <f>"8"</f>
        <v>8</v>
      </c>
      <c r="C2912" t="s">
        <v>3713</v>
      </c>
      <c r="D2912" t="str">
        <f t="shared" si="183"/>
        <v>2</v>
      </c>
      <c r="E2912">
        <v>2174</v>
      </c>
      <c r="F2912">
        <v>1941</v>
      </c>
      <c r="G2912" t="s">
        <v>368</v>
      </c>
      <c r="H2912" t="s">
        <v>11</v>
      </c>
      <c r="I2912">
        <v>1</v>
      </c>
      <c r="J2912" t="s">
        <v>19</v>
      </c>
      <c r="K2912" t="s">
        <v>11</v>
      </c>
    </row>
    <row r="2913" spans="1:11" x14ac:dyDescent="0.25">
      <c r="A2913" t="str">
        <f t="shared" si="182"/>
        <v>1016</v>
      </c>
      <c r="B2913" t="str">
        <f>"9"</f>
        <v>9</v>
      </c>
      <c r="C2913" t="s">
        <v>3714</v>
      </c>
      <c r="D2913" t="str">
        <f t="shared" si="183"/>
        <v>2</v>
      </c>
      <c r="E2913">
        <v>1508</v>
      </c>
      <c r="F2913">
        <v>1942</v>
      </c>
      <c r="G2913" t="s">
        <v>35</v>
      </c>
      <c r="H2913" t="s">
        <v>11</v>
      </c>
      <c r="I2913">
        <v>1</v>
      </c>
      <c r="J2913" t="s">
        <v>19</v>
      </c>
      <c r="K2913" t="s">
        <v>11</v>
      </c>
    </row>
    <row r="2914" spans="1:11" x14ac:dyDescent="0.25">
      <c r="A2914" t="str">
        <f t="shared" si="182"/>
        <v>1016</v>
      </c>
      <c r="B2914" t="str">
        <f>"10"</f>
        <v>10</v>
      </c>
      <c r="C2914" t="s">
        <v>3715</v>
      </c>
      <c r="D2914" t="str">
        <f t="shared" si="183"/>
        <v>2</v>
      </c>
      <c r="E2914">
        <v>1917</v>
      </c>
      <c r="F2914">
        <v>1949</v>
      </c>
      <c r="G2914" t="s">
        <v>35</v>
      </c>
      <c r="H2914" t="s">
        <v>11</v>
      </c>
      <c r="I2914">
        <v>1</v>
      </c>
      <c r="J2914" t="s">
        <v>19</v>
      </c>
      <c r="K2914" t="s">
        <v>11</v>
      </c>
    </row>
    <row r="2915" spans="1:11" x14ac:dyDescent="0.25">
      <c r="A2915" t="str">
        <f t="shared" si="182"/>
        <v>1016</v>
      </c>
      <c r="B2915" t="str">
        <f>"11"</f>
        <v>11</v>
      </c>
      <c r="C2915" t="s">
        <v>3716</v>
      </c>
      <c r="D2915" t="str">
        <f t="shared" si="183"/>
        <v>2</v>
      </c>
      <c r="E2915">
        <v>1512</v>
      </c>
      <c r="F2915">
        <v>1942</v>
      </c>
      <c r="G2915" t="s">
        <v>35</v>
      </c>
      <c r="H2915" t="s">
        <v>11</v>
      </c>
      <c r="I2915">
        <v>1</v>
      </c>
      <c r="J2915" t="s">
        <v>19</v>
      </c>
      <c r="K2915" t="s">
        <v>11</v>
      </c>
    </row>
    <row r="2916" spans="1:11" x14ac:dyDescent="0.25">
      <c r="A2916" t="str">
        <f t="shared" si="182"/>
        <v>1016</v>
      </c>
      <c r="B2916" t="str">
        <f>"12"</f>
        <v>12</v>
      </c>
      <c r="C2916" t="s">
        <v>3717</v>
      </c>
      <c r="D2916" t="str">
        <f t="shared" si="183"/>
        <v>2</v>
      </c>
      <c r="E2916">
        <v>1897</v>
      </c>
      <c r="F2916">
        <v>1951</v>
      </c>
      <c r="G2916" t="s">
        <v>35</v>
      </c>
      <c r="H2916" t="s">
        <v>11</v>
      </c>
      <c r="I2916">
        <v>1</v>
      </c>
      <c r="J2916" t="s">
        <v>19</v>
      </c>
      <c r="K2916" t="s">
        <v>11</v>
      </c>
    </row>
    <row r="2917" spans="1:11" x14ac:dyDescent="0.25">
      <c r="A2917" t="str">
        <f t="shared" si="182"/>
        <v>1016</v>
      </c>
      <c r="B2917" t="str">
        <f>"13"</f>
        <v>13</v>
      </c>
      <c r="C2917" t="s">
        <v>3718</v>
      </c>
      <c r="D2917" t="str">
        <f t="shared" si="183"/>
        <v>2</v>
      </c>
      <c r="E2917">
        <v>1608</v>
      </c>
      <c r="F2917">
        <v>1938</v>
      </c>
      <c r="G2917" t="s">
        <v>35</v>
      </c>
      <c r="H2917" t="s">
        <v>11</v>
      </c>
      <c r="I2917">
        <v>1</v>
      </c>
      <c r="J2917" t="s">
        <v>19</v>
      </c>
      <c r="K2917" t="s">
        <v>11</v>
      </c>
    </row>
    <row r="2918" spans="1:11" x14ac:dyDescent="0.25">
      <c r="A2918" t="str">
        <f t="shared" si="182"/>
        <v>1016</v>
      </c>
      <c r="B2918" t="str">
        <f>"14"</f>
        <v>14</v>
      </c>
      <c r="C2918" t="s">
        <v>3719</v>
      </c>
      <c r="D2918" t="str">
        <f t="shared" si="183"/>
        <v>2</v>
      </c>
      <c r="E2918">
        <v>1689</v>
      </c>
      <c r="F2918">
        <v>1937</v>
      </c>
      <c r="G2918" t="s">
        <v>35</v>
      </c>
      <c r="H2918" t="s">
        <v>11</v>
      </c>
      <c r="I2918">
        <v>1</v>
      </c>
      <c r="J2918" t="s">
        <v>19</v>
      </c>
      <c r="K2918" t="s">
        <v>11</v>
      </c>
    </row>
    <row r="2919" spans="1:11" x14ac:dyDescent="0.25">
      <c r="A2919" t="str">
        <f t="shared" si="182"/>
        <v>1016</v>
      </c>
      <c r="B2919" t="str">
        <f>"15"</f>
        <v>15</v>
      </c>
      <c r="C2919" t="s">
        <v>3720</v>
      </c>
      <c r="D2919" t="str">
        <f t="shared" si="183"/>
        <v>2</v>
      </c>
      <c r="E2919">
        <v>1552</v>
      </c>
      <c r="F2919">
        <v>1939</v>
      </c>
      <c r="G2919" t="s">
        <v>35</v>
      </c>
      <c r="H2919" t="s">
        <v>11</v>
      </c>
      <c r="I2919">
        <v>1</v>
      </c>
      <c r="J2919" t="s">
        <v>19</v>
      </c>
      <c r="K2919" t="s">
        <v>11</v>
      </c>
    </row>
    <row r="2920" spans="1:11" x14ac:dyDescent="0.25">
      <c r="A2920" t="str">
        <f t="shared" si="182"/>
        <v>1016</v>
      </c>
      <c r="B2920" t="str">
        <f>"16"</f>
        <v>16</v>
      </c>
      <c r="C2920" t="s">
        <v>3721</v>
      </c>
      <c r="D2920" t="str">
        <f t="shared" si="183"/>
        <v>2</v>
      </c>
      <c r="E2920">
        <v>1728</v>
      </c>
      <c r="F2920">
        <v>1938</v>
      </c>
      <c r="G2920" t="s">
        <v>35</v>
      </c>
      <c r="H2920" t="s">
        <v>11</v>
      </c>
      <c r="I2920">
        <v>1</v>
      </c>
      <c r="J2920" t="s">
        <v>19</v>
      </c>
      <c r="K2920" t="s">
        <v>11</v>
      </c>
    </row>
    <row r="2921" spans="1:11" x14ac:dyDescent="0.25">
      <c r="A2921" t="str">
        <f t="shared" si="182"/>
        <v>1016</v>
      </c>
      <c r="B2921" t="str">
        <f>"17"</f>
        <v>17</v>
      </c>
      <c r="C2921" t="s">
        <v>3722</v>
      </c>
      <c r="D2921" t="str">
        <f t="shared" si="183"/>
        <v>2</v>
      </c>
      <c r="E2921">
        <v>2572</v>
      </c>
      <c r="F2921">
        <v>1938</v>
      </c>
      <c r="G2921" t="s">
        <v>35</v>
      </c>
      <c r="H2921" t="s">
        <v>11</v>
      </c>
      <c r="I2921">
        <v>1</v>
      </c>
      <c r="J2921" t="s">
        <v>19</v>
      </c>
      <c r="K2921" t="s">
        <v>11</v>
      </c>
    </row>
    <row r="2922" spans="1:11" x14ac:dyDescent="0.25">
      <c r="A2922" t="str">
        <f t="shared" si="182"/>
        <v>1016</v>
      </c>
      <c r="B2922" t="str">
        <f>"18"</f>
        <v>18</v>
      </c>
      <c r="C2922" t="s">
        <v>3723</v>
      </c>
      <c r="D2922" t="str">
        <f t="shared" si="183"/>
        <v>2</v>
      </c>
      <c r="E2922">
        <v>1672</v>
      </c>
      <c r="F2922">
        <v>1943</v>
      </c>
      <c r="G2922" t="s">
        <v>35</v>
      </c>
      <c r="H2922" t="s">
        <v>11</v>
      </c>
      <c r="I2922">
        <v>1</v>
      </c>
      <c r="J2922" t="s">
        <v>19</v>
      </c>
      <c r="K2922" t="s">
        <v>11</v>
      </c>
    </row>
    <row r="2923" spans="1:11" x14ac:dyDescent="0.25">
      <c r="A2923" t="str">
        <f t="shared" ref="A2923:A2954" si="184">"1017"</f>
        <v>1017</v>
      </c>
      <c r="B2923" t="str">
        <f>"1"</f>
        <v>1</v>
      </c>
      <c r="C2923" t="s">
        <v>3724</v>
      </c>
      <c r="D2923" t="str">
        <f t="shared" si="183"/>
        <v>2</v>
      </c>
      <c r="E2923">
        <v>1653</v>
      </c>
      <c r="F2923">
        <v>1937</v>
      </c>
      <c r="G2923" t="s">
        <v>64</v>
      </c>
      <c r="H2923" t="s">
        <v>11</v>
      </c>
      <c r="I2923">
        <v>1</v>
      </c>
      <c r="J2923" t="s">
        <v>19</v>
      </c>
      <c r="K2923" t="s">
        <v>11</v>
      </c>
    </row>
    <row r="2924" spans="1:11" x14ac:dyDescent="0.25">
      <c r="A2924" t="str">
        <f t="shared" si="184"/>
        <v>1017</v>
      </c>
      <c r="B2924" t="str">
        <f>"2"</f>
        <v>2</v>
      </c>
      <c r="C2924" t="s">
        <v>3725</v>
      </c>
      <c r="D2924" t="str">
        <f t="shared" si="183"/>
        <v>2</v>
      </c>
      <c r="E2924">
        <v>2224</v>
      </c>
      <c r="F2924">
        <v>1937</v>
      </c>
      <c r="G2924" t="s">
        <v>35</v>
      </c>
      <c r="H2924" t="s">
        <v>11</v>
      </c>
      <c r="I2924">
        <v>1</v>
      </c>
      <c r="J2924" t="s">
        <v>19</v>
      </c>
      <c r="K2924" t="s">
        <v>11</v>
      </c>
    </row>
    <row r="2925" spans="1:11" x14ac:dyDescent="0.25">
      <c r="A2925" t="str">
        <f t="shared" si="184"/>
        <v>1017</v>
      </c>
      <c r="B2925" t="str">
        <f>"3"</f>
        <v>3</v>
      </c>
      <c r="C2925" t="s">
        <v>3726</v>
      </c>
      <c r="D2925" t="str">
        <f t="shared" si="183"/>
        <v>2</v>
      </c>
      <c r="E2925">
        <v>1512</v>
      </c>
      <c r="F2925">
        <v>1940</v>
      </c>
      <c r="G2925" t="s">
        <v>35</v>
      </c>
      <c r="H2925" t="s">
        <v>11</v>
      </c>
      <c r="I2925">
        <v>1</v>
      </c>
      <c r="J2925" t="s">
        <v>19</v>
      </c>
      <c r="K2925" t="s">
        <v>11</v>
      </c>
    </row>
    <row r="2926" spans="1:11" x14ac:dyDescent="0.25">
      <c r="A2926" t="str">
        <f t="shared" si="184"/>
        <v>1017</v>
      </c>
      <c r="B2926" t="str">
        <f>"4"</f>
        <v>4</v>
      </c>
      <c r="C2926" t="s">
        <v>3727</v>
      </c>
      <c r="D2926" t="str">
        <f t="shared" si="183"/>
        <v>2</v>
      </c>
      <c r="E2926">
        <v>1463</v>
      </c>
      <c r="F2926">
        <v>1940</v>
      </c>
      <c r="G2926" t="s">
        <v>35</v>
      </c>
      <c r="H2926" t="s">
        <v>11</v>
      </c>
      <c r="I2926">
        <v>1</v>
      </c>
      <c r="J2926" t="s">
        <v>19</v>
      </c>
      <c r="K2926" t="s">
        <v>11</v>
      </c>
    </row>
    <row r="2927" spans="1:11" x14ac:dyDescent="0.25">
      <c r="A2927" t="str">
        <f t="shared" si="184"/>
        <v>1017</v>
      </c>
      <c r="B2927" t="str">
        <f>"5"</f>
        <v>5</v>
      </c>
      <c r="C2927" t="s">
        <v>3728</v>
      </c>
      <c r="D2927" t="str">
        <f t="shared" si="183"/>
        <v>2</v>
      </c>
      <c r="E2927">
        <v>1914</v>
      </c>
      <c r="F2927">
        <v>1917</v>
      </c>
      <c r="G2927" t="s">
        <v>27</v>
      </c>
      <c r="H2927" t="s">
        <v>11</v>
      </c>
      <c r="I2927">
        <v>1</v>
      </c>
      <c r="J2927" t="s">
        <v>19</v>
      </c>
      <c r="K2927" t="s">
        <v>11</v>
      </c>
    </row>
    <row r="2928" spans="1:11" x14ac:dyDescent="0.25">
      <c r="A2928" t="str">
        <f t="shared" si="184"/>
        <v>1017</v>
      </c>
      <c r="B2928" t="str">
        <f>"6"</f>
        <v>6</v>
      </c>
      <c r="C2928" t="s">
        <v>3729</v>
      </c>
      <c r="D2928" t="str">
        <f t="shared" si="183"/>
        <v>2</v>
      </c>
      <c r="E2928">
        <v>1628</v>
      </c>
      <c r="F2928">
        <v>1941</v>
      </c>
      <c r="G2928" t="s">
        <v>27</v>
      </c>
      <c r="H2928" t="s">
        <v>11</v>
      </c>
      <c r="I2928">
        <v>1</v>
      </c>
      <c r="J2928" t="s">
        <v>19</v>
      </c>
      <c r="K2928" t="s">
        <v>11</v>
      </c>
    </row>
    <row r="2929" spans="1:11" x14ac:dyDescent="0.25">
      <c r="A2929" t="str">
        <f t="shared" si="184"/>
        <v>1017</v>
      </c>
      <c r="B2929" t="str">
        <f>"7"</f>
        <v>7</v>
      </c>
      <c r="C2929" t="s">
        <v>3730</v>
      </c>
      <c r="D2929" t="str">
        <f t="shared" si="183"/>
        <v>2</v>
      </c>
      <c r="E2929">
        <v>1772</v>
      </c>
      <c r="F2929">
        <v>1940</v>
      </c>
      <c r="G2929" t="s">
        <v>35</v>
      </c>
      <c r="H2929" t="s">
        <v>11</v>
      </c>
      <c r="I2929">
        <v>1</v>
      </c>
      <c r="J2929" t="s">
        <v>19</v>
      </c>
      <c r="K2929" t="s">
        <v>11</v>
      </c>
    </row>
    <row r="2930" spans="1:11" x14ac:dyDescent="0.25">
      <c r="A2930" t="str">
        <f t="shared" si="184"/>
        <v>1017</v>
      </c>
      <c r="B2930" t="str">
        <f>"8"</f>
        <v>8</v>
      </c>
      <c r="C2930" t="s">
        <v>3731</v>
      </c>
      <c r="D2930" t="str">
        <f t="shared" si="183"/>
        <v>2</v>
      </c>
      <c r="E2930">
        <v>1855</v>
      </c>
      <c r="F2930">
        <v>1937</v>
      </c>
      <c r="G2930" t="s">
        <v>35</v>
      </c>
      <c r="H2930" t="s">
        <v>11</v>
      </c>
      <c r="I2930">
        <v>1</v>
      </c>
      <c r="J2930" t="s">
        <v>19</v>
      </c>
      <c r="K2930" t="s">
        <v>11</v>
      </c>
    </row>
    <row r="2931" spans="1:11" x14ac:dyDescent="0.25">
      <c r="A2931" t="str">
        <f t="shared" si="184"/>
        <v>1017</v>
      </c>
      <c r="B2931" t="str">
        <f>"9"</f>
        <v>9</v>
      </c>
      <c r="C2931" t="s">
        <v>3732</v>
      </c>
      <c r="D2931" t="str">
        <f t="shared" si="183"/>
        <v>2</v>
      </c>
      <c r="E2931">
        <v>1948</v>
      </c>
      <c r="F2931">
        <v>1940</v>
      </c>
      <c r="G2931" t="s">
        <v>29</v>
      </c>
      <c r="H2931" t="s">
        <v>11</v>
      </c>
      <c r="I2931">
        <v>1</v>
      </c>
      <c r="J2931" t="s">
        <v>19</v>
      </c>
      <c r="K2931" t="s">
        <v>11</v>
      </c>
    </row>
    <row r="2932" spans="1:11" x14ac:dyDescent="0.25">
      <c r="A2932" t="str">
        <f t="shared" si="184"/>
        <v>1017</v>
      </c>
      <c r="B2932" t="str">
        <f>"10"</f>
        <v>10</v>
      </c>
      <c r="C2932" t="s">
        <v>3733</v>
      </c>
      <c r="D2932" t="str">
        <f t="shared" si="183"/>
        <v>2</v>
      </c>
      <c r="E2932">
        <v>1988</v>
      </c>
      <c r="F2932">
        <v>1939</v>
      </c>
      <c r="G2932" t="s">
        <v>3685</v>
      </c>
      <c r="H2932" t="s">
        <v>11</v>
      </c>
      <c r="I2932">
        <v>1</v>
      </c>
      <c r="J2932" t="s">
        <v>19</v>
      </c>
      <c r="K2932" t="s">
        <v>11</v>
      </c>
    </row>
    <row r="2933" spans="1:11" x14ac:dyDescent="0.25">
      <c r="A2933" t="str">
        <f t="shared" si="184"/>
        <v>1017</v>
      </c>
      <c r="B2933" t="str">
        <f>"11"</f>
        <v>11</v>
      </c>
      <c r="C2933" t="s">
        <v>3734</v>
      </c>
      <c r="D2933" t="str">
        <f t="shared" si="183"/>
        <v>2</v>
      </c>
      <c r="E2933">
        <v>1602</v>
      </c>
      <c r="F2933">
        <v>1936</v>
      </c>
      <c r="G2933" t="s">
        <v>3735</v>
      </c>
      <c r="H2933" t="s">
        <v>11</v>
      </c>
      <c r="I2933">
        <v>1</v>
      </c>
      <c r="J2933" t="s">
        <v>19</v>
      </c>
      <c r="K2933" t="s">
        <v>11</v>
      </c>
    </row>
    <row r="2934" spans="1:11" x14ac:dyDescent="0.25">
      <c r="A2934" t="str">
        <f t="shared" si="184"/>
        <v>1017</v>
      </c>
      <c r="B2934" t="str">
        <f>"12"</f>
        <v>12</v>
      </c>
      <c r="C2934" t="s">
        <v>3736</v>
      </c>
      <c r="D2934" t="str">
        <f t="shared" si="183"/>
        <v>2</v>
      </c>
      <c r="E2934">
        <v>1524</v>
      </c>
      <c r="F2934">
        <v>1941</v>
      </c>
      <c r="G2934" t="s">
        <v>35</v>
      </c>
      <c r="H2934" t="s">
        <v>11</v>
      </c>
      <c r="I2934">
        <v>1</v>
      </c>
      <c r="J2934" t="s">
        <v>19</v>
      </c>
      <c r="K2934" t="s">
        <v>11</v>
      </c>
    </row>
    <row r="2935" spans="1:11" x14ac:dyDescent="0.25">
      <c r="A2935" t="str">
        <f t="shared" si="184"/>
        <v>1017</v>
      </c>
      <c r="B2935" t="str">
        <f>"13"</f>
        <v>13</v>
      </c>
      <c r="C2935" t="s">
        <v>3737</v>
      </c>
      <c r="D2935" t="str">
        <f t="shared" si="183"/>
        <v>2</v>
      </c>
      <c r="E2935">
        <v>1380</v>
      </c>
      <c r="F2935">
        <v>1940</v>
      </c>
      <c r="G2935" t="s">
        <v>35</v>
      </c>
      <c r="H2935" t="s">
        <v>11</v>
      </c>
      <c r="I2935">
        <v>1</v>
      </c>
      <c r="J2935" t="s">
        <v>19</v>
      </c>
      <c r="K2935" t="s">
        <v>11</v>
      </c>
    </row>
    <row r="2936" spans="1:11" x14ac:dyDescent="0.25">
      <c r="A2936" t="str">
        <f t="shared" si="184"/>
        <v>1017</v>
      </c>
      <c r="B2936" t="str">
        <f>"14"</f>
        <v>14</v>
      </c>
      <c r="C2936" t="s">
        <v>3738</v>
      </c>
      <c r="D2936" t="str">
        <f t="shared" si="183"/>
        <v>2</v>
      </c>
      <c r="E2936">
        <v>1656</v>
      </c>
      <c r="F2936">
        <v>1939</v>
      </c>
      <c r="G2936" t="s">
        <v>35</v>
      </c>
      <c r="H2936" t="s">
        <v>11</v>
      </c>
      <c r="I2936">
        <v>1</v>
      </c>
      <c r="J2936" t="s">
        <v>19</v>
      </c>
      <c r="K2936" t="s">
        <v>11</v>
      </c>
    </row>
    <row r="2937" spans="1:11" x14ac:dyDescent="0.25">
      <c r="A2937" t="str">
        <f t="shared" si="184"/>
        <v>1017</v>
      </c>
      <c r="B2937" t="str">
        <f>"15"</f>
        <v>15</v>
      </c>
      <c r="C2937" t="s">
        <v>3739</v>
      </c>
      <c r="D2937" t="str">
        <f t="shared" si="183"/>
        <v>2</v>
      </c>
      <c r="E2937">
        <v>1464</v>
      </c>
      <c r="F2937">
        <v>1940</v>
      </c>
      <c r="G2937" t="s">
        <v>35</v>
      </c>
      <c r="H2937" t="s">
        <v>11</v>
      </c>
      <c r="I2937">
        <v>1</v>
      </c>
      <c r="J2937" t="s">
        <v>19</v>
      </c>
      <c r="K2937" t="s">
        <v>11</v>
      </c>
    </row>
    <row r="2938" spans="1:11" x14ac:dyDescent="0.25">
      <c r="A2938" t="str">
        <f t="shared" si="184"/>
        <v>1017</v>
      </c>
      <c r="B2938" t="str">
        <f>"16"</f>
        <v>16</v>
      </c>
      <c r="C2938" t="s">
        <v>3740</v>
      </c>
      <c r="D2938" t="str">
        <f t="shared" si="183"/>
        <v>2</v>
      </c>
      <c r="E2938">
        <v>1560</v>
      </c>
      <c r="F2938">
        <v>1940</v>
      </c>
      <c r="G2938" t="s">
        <v>35</v>
      </c>
      <c r="H2938" t="s">
        <v>11</v>
      </c>
      <c r="I2938">
        <v>1</v>
      </c>
      <c r="J2938" t="s">
        <v>19</v>
      </c>
      <c r="K2938" t="s">
        <v>11</v>
      </c>
    </row>
    <row r="2939" spans="1:11" x14ac:dyDescent="0.25">
      <c r="A2939" t="str">
        <f t="shared" si="184"/>
        <v>1017</v>
      </c>
      <c r="B2939" t="str">
        <f>"17"</f>
        <v>17</v>
      </c>
      <c r="C2939" t="s">
        <v>3741</v>
      </c>
      <c r="D2939" t="str">
        <f t="shared" si="183"/>
        <v>2</v>
      </c>
      <c r="E2939">
        <v>1378</v>
      </c>
      <c r="F2939">
        <v>1940</v>
      </c>
      <c r="G2939" t="s">
        <v>35</v>
      </c>
      <c r="H2939" t="s">
        <v>11</v>
      </c>
      <c r="I2939">
        <v>1</v>
      </c>
      <c r="J2939" t="s">
        <v>19</v>
      </c>
      <c r="K2939" t="s">
        <v>11</v>
      </c>
    </row>
    <row r="2940" spans="1:11" x14ac:dyDescent="0.25">
      <c r="A2940" t="str">
        <f t="shared" si="184"/>
        <v>1017</v>
      </c>
      <c r="B2940" t="str">
        <f>"18"</f>
        <v>18</v>
      </c>
      <c r="C2940" t="s">
        <v>3742</v>
      </c>
      <c r="D2940" t="str">
        <f t="shared" si="183"/>
        <v>2</v>
      </c>
      <c r="E2940">
        <v>1760</v>
      </c>
      <c r="F2940">
        <v>1940</v>
      </c>
      <c r="G2940" t="s">
        <v>35</v>
      </c>
      <c r="H2940" t="s">
        <v>11</v>
      </c>
      <c r="I2940">
        <v>1</v>
      </c>
      <c r="J2940" t="s">
        <v>19</v>
      </c>
      <c r="K2940" t="s">
        <v>11</v>
      </c>
    </row>
    <row r="2941" spans="1:11" x14ac:dyDescent="0.25">
      <c r="A2941" t="str">
        <f t="shared" si="184"/>
        <v>1017</v>
      </c>
      <c r="B2941" t="str">
        <f>"19"</f>
        <v>19</v>
      </c>
      <c r="C2941" t="s">
        <v>3743</v>
      </c>
      <c r="D2941" t="str">
        <f t="shared" si="183"/>
        <v>2</v>
      </c>
      <c r="E2941">
        <v>1334</v>
      </c>
      <c r="F2941">
        <v>1942</v>
      </c>
      <c r="G2941" t="s">
        <v>35</v>
      </c>
      <c r="H2941" t="s">
        <v>11</v>
      </c>
      <c r="I2941">
        <v>1</v>
      </c>
      <c r="J2941" t="s">
        <v>19</v>
      </c>
      <c r="K2941" t="s">
        <v>11</v>
      </c>
    </row>
    <row r="2942" spans="1:11" x14ac:dyDescent="0.25">
      <c r="A2942" t="str">
        <f t="shared" si="184"/>
        <v>1017</v>
      </c>
      <c r="B2942" t="str">
        <f>"20"</f>
        <v>20</v>
      </c>
      <c r="C2942" t="s">
        <v>3744</v>
      </c>
      <c r="D2942" t="str">
        <f t="shared" si="183"/>
        <v>2</v>
      </c>
      <c r="E2942">
        <v>2151</v>
      </c>
      <c r="F2942">
        <v>1940</v>
      </c>
      <c r="G2942" t="s">
        <v>123</v>
      </c>
      <c r="H2942" t="s">
        <v>11</v>
      </c>
      <c r="I2942">
        <v>1</v>
      </c>
      <c r="J2942" t="s">
        <v>19</v>
      </c>
      <c r="K2942" t="s">
        <v>11</v>
      </c>
    </row>
    <row r="2943" spans="1:11" x14ac:dyDescent="0.25">
      <c r="A2943" t="str">
        <f t="shared" si="184"/>
        <v>1017</v>
      </c>
      <c r="B2943" t="str">
        <f>"21"</f>
        <v>21</v>
      </c>
      <c r="C2943" t="s">
        <v>3745</v>
      </c>
      <c r="D2943" t="str">
        <f t="shared" si="183"/>
        <v>2</v>
      </c>
      <c r="E2943">
        <v>1582</v>
      </c>
      <c r="F2943">
        <v>1941</v>
      </c>
      <c r="G2943" t="s">
        <v>35</v>
      </c>
      <c r="H2943" t="s">
        <v>11</v>
      </c>
      <c r="I2943">
        <v>1</v>
      </c>
      <c r="J2943" t="s">
        <v>19</v>
      </c>
      <c r="K2943" t="s">
        <v>11</v>
      </c>
    </row>
    <row r="2944" spans="1:11" x14ac:dyDescent="0.25">
      <c r="A2944" t="str">
        <f t="shared" si="184"/>
        <v>1017</v>
      </c>
      <c r="B2944" t="str">
        <f>"22"</f>
        <v>22</v>
      </c>
      <c r="C2944" t="s">
        <v>3746</v>
      </c>
      <c r="D2944" t="str">
        <f t="shared" si="183"/>
        <v>2</v>
      </c>
      <c r="E2944">
        <v>1729</v>
      </c>
      <c r="F2944">
        <v>1937</v>
      </c>
      <c r="G2944" t="s">
        <v>35</v>
      </c>
      <c r="H2944" t="s">
        <v>11</v>
      </c>
      <c r="I2944">
        <v>1</v>
      </c>
      <c r="J2944" t="s">
        <v>19</v>
      </c>
      <c r="K2944" t="s">
        <v>11</v>
      </c>
    </row>
    <row r="2945" spans="1:11" x14ac:dyDescent="0.25">
      <c r="A2945" t="str">
        <f t="shared" si="184"/>
        <v>1017</v>
      </c>
      <c r="B2945" t="str">
        <f>"23"</f>
        <v>23</v>
      </c>
      <c r="C2945" t="s">
        <v>3747</v>
      </c>
      <c r="D2945" t="str">
        <f t="shared" si="183"/>
        <v>2</v>
      </c>
      <c r="E2945">
        <v>1858</v>
      </c>
      <c r="F2945">
        <v>1938</v>
      </c>
      <c r="G2945" t="s">
        <v>37</v>
      </c>
      <c r="H2945" t="s">
        <v>11</v>
      </c>
      <c r="I2945">
        <v>1</v>
      </c>
      <c r="J2945" t="s">
        <v>19</v>
      </c>
      <c r="K2945" t="s">
        <v>11</v>
      </c>
    </row>
    <row r="2946" spans="1:11" x14ac:dyDescent="0.25">
      <c r="A2946" t="str">
        <f t="shared" si="184"/>
        <v>1017</v>
      </c>
      <c r="B2946" t="str">
        <f>"24"</f>
        <v>24</v>
      </c>
      <c r="C2946" t="s">
        <v>3748</v>
      </c>
      <c r="D2946" t="str">
        <f t="shared" si="183"/>
        <v>2</v>
      </c>
      <c r="E2946">
        <v>1419</v>
      </c>
      <c r="F2946">
        <v>1939</v>
      </c>
      <c r="G2946" t="s">
        <v>35</v>
      </c>
      <c r="H2946" t="s">
        <v>11</v>
      </c>
      <c r="I2946">
        <v>1</v>
      </c>
      <c r="J2946" t="s">
        <v>19</v>
      </c>
      <c r="K2946" t="s">
        <v>11</v>
      </c>
    </row>
    <row r="2947" spans="1:11" x14ac:dyDescent="0.25">
      <c r="A2947" t="str">
        <f t="shared" si="184"/>
        <v>1017</v>
      </c>
      <c r="B2947" t="str">
        <f>"25"</f>
        <v>25</v>
      </c>
      <c r="C2947" t="s">
        <v>3749</v>
      </c>
      <c r="D2947" t="str">
        <f t="shared" si="183"/>
        <v>2</v>
      </c>
      <c r="E2947">
        <v>1590</v>
      </c>
      <c r="F2947">
        <v>1940</v>
      </c>
      <c r="G2947" t="s">
        <v>49</v>
      </c>
      <c r="H2947" t="s">
        <v>11</v>
      </c>
      <c r="I2947">
        <v>1</v>
      </c>
      <c r="J2947" t="s">
        <v>19</v>
      </c>
      <c r="K2947" t="s">
        <v>11</v>
      </c>
    </row>
    <row r="2948" spans="1:11" x14ac:dyDescent="0.25">
      <c r="A2948" t="str">
        <f t="shared" si="184"/>
        <v>1017</v>
      </c>
      <c r="B2948" t="str">
        <f>"26"</f>
        <v>26</v>
      </c>
      <c r="C2948" t="s">
        <v>3750</v>
      </c>
      <c r="D2948" t="str">
        <f t="shared" si="183"/>
        <v>2</v>
      </c>
      <c r="E2948">
        <v>1606</v>
      </c>
      <c r="F2948">
        <v>1939</v>
      </c>
      <c r="G2948" t="s">
        <v>49</v>
      </c>
      <c r="H2948" t="s">
        <v>11</v>
      </c>
      <c r="I2948">
        <v>1</v>
      </c>
      <c r="J2948" t="s">
        <v>19</v>
      </c>
      <c r="K2948" t="s">
        <v>11</v>
      </c>
    </row>
    <row r="2949" spans="1:11" x14ac:dyDescent="0.25">
      <c r="A2949" t="str">
        <f t="shared" si="184"/>
        <v>1017</v>
      </c>
      <c r="B2949" t="str">
        <f>"27"</f>
        <v>27</v>
      </c>
      <c r="C2949" t="s">
        <v>3751</v>
      </c>
      <c r="D2949" t="str">
        <f t="shared" si="183"/>
        <v>2</v>
      </c>
      <c r="E2949">
        <v>1549</v>
      </c>
      <c r="F2949">
        <v>1939</v>
      </c>
      <c r="G2949" t="s">
        <v>49</v>
      </c>
      <c r="H2949" t="s">
        <v>11</v>
      </c>
      <c r="I2949">
        <v>1</v>
      </c>
      <c r="J2949" t="s">
        <v>19</v>
      </c>
      <c r="K2949" t="s">
        <v>11</v>
      </c>
    </row>
    <row r="2950" spans="1:11" x14ac:dyDescent="0.25">
      <c r="A2950" t="str">
        <f t="shared" si="184"/>
        <v>1017</v>
      </c>
      <c r="B2950" t="str">
        <f>"28"</f>
        <v>28</v>
      </c>
      <c r="C2950" t="s">
        <v>3752</v>
      </c>
      <c r="D2950" t="str">
        <f t="shared" si="183"/>
        <v>2</v>
      </c>
      <c r="E2950">
        <v>2080</v>
      </c>
      <c r="F2950">
        <v>1937</v>
      </c>
      <c r="G2950" t="s">
        <v>35</v>
      </c>
      <c r="H2950" t="s">
        <v>11</v>
      </c>
      <c r="I2950">
        <v>1</v>
      </c>
      <c r="J2950" t="s">
        <v>19</v>
      </c>
      <c r="K2950" t="s">
        <v>11</v>
      </c>
    </row>
    <row r="2951" spans="1:11" x14ac:dyDescent="0.25">
      <c r="A2951" t="str">
        <f t="shared" si="184"/>
        <v>1017</v>
      </c>
      <c r="B2951" t="str">
        <f>"29"</f>
        <v>29</v>
      </c>
      <c r="C2951" t="s">
        <v>3753</v>
      </c>
      <c r="D2951" t="str">
        <f t="shared" si="183"/>
        <v>2</v>
      </c>
      <c r="E2951">
        <v>1665</v>
      </c>
      <c r="F2951">
        <v>1940</v>
      </c>
      <c r="G2951" t="s">
        <v>37</v>
      </c>
      <c r="H2951" t="s">
        <v>11</v>
      </c>
      <c r="I2951">
        <v>1</v>
      </c>
      <c r="J2951" t="s">
        <v>19</v>
      </c>
      <c r="K2951" t="s">
        <v>11</v>
      </c>
    </row>
    <row r="2952" spans="1:11" x14ac:dyDescent="0.25">
      <c r="A2952" t="str">
        <f t="shared" si="184"/>
        <v>1017</v>
      </c>
      <c r="B2952" t="str">
        <f>"30"</f>
        <v>30</v>
      </c>
      <c r="C2952" t="s">
        <v>3754</v>
      </c>
      <c r="D2952" t="str">
        <f t="shared" si="183"/>
        <v>2</v>
      </c>
      <c r="E2952">
        <v>1488</v>
      </c>
      <c r="F2952">
        <v>1942</v>
      </c>
      <c r="G2952" t="s">
        <v>49</v>
      </c>
      <c r="H2952" t="s">
        <v>11</v>
      </c>
      <c r="I2952">
        <v>1</v>
      </c>
      <c r="J2952" t="s">
        <v>19</v>
      </c>
      <c r="K2952" t="s">
        <v>11</v>
      </c>
    </row>
    <row r="2953" spans="1:11" x14ac:dyDescent="0.25">
      <c r="A2953" t="str">
        <f t="shared" si="184"/>
        <v>1017</v>
      </c>
      <c r="B2953" t="str">
        <f>"31"</f>
        <v>31</v>
      </c>
      <c r="C2953" t="s">
        <v>3755</v>
      </c>
      <c r="D2953" t="str">
        <f t="shared" si="183"/>
        <v>2</v>
      </c>
      <c r="E2953">
        <v>1780</v>
      </c>
      <c r="F2953">
        <v>1936</v>
      </c>
      <c r="G2953" t="s">
        <v>35</v>
      </c>
      <c r="H2953" t="s">
        <v>11</v>
      </c>
      <c r="I2953">
        <v>1</v>
      </c>
      <c r="J2953" t="s">
        <v>19</v>
      </c>
      <c r="K2953" t="s">
        <v>11</v>
      </c>
    </row>
    <row r="2954" spans="1:11" x14ac:dyDescent="0.25">
      <c r="A2954" t="str">
        <f t="shared" si="184"/>
        <v>1017</v>
      </c>
      <c r="B2954" t="str">
        <f>"32"</f>
        <v>32</v>
      </c>
      <c r="C2954" t="s">
        <v>3756</v>
      </c>
      <c r="D2954" t="str">
        <f t="shared" si="183"/>
        <v>2</v>
      </c>
      <c r="E2954">
        <v>1752</v>
      </c>
      <c r="F2954">
        <v>1935</v>
      </c>
      <c r="G2954" t="s">
        <v>49</v>
      </c>
      <c r="H2954" t="s">
        <v>11</v>
      </c>
      <c r="I2954">
        <v>1</v>
      </c>
      <c r="J2954" t="s">
        <v>19</v>
      </c>
      <c r="K2954" t="s">
        <v>11</v>
      </c>
    </row>
    <row r="2955" spans="1:11" x14ac:dyDescent="0.25">
      <c r="A2955" t="str">
        <f t="shared" ref="A2955:A2972" si="185">"1017"</f>
        <v>1017</v>
      </c>
      <c r="B2955" t="str">
        <f>"33"</f>
        <v>33</v>
      </c>
      <c r="C2955" t="s">
        <v>3757</v>
      </c>
      <c r="D2955" t="str">
        <f t="shared" si="183"/>
        <v>2</v>
      </c>
      <c r="E2955">
        <v>1677</v>
      </c>
      <c r="F2955">
        <v>1936</v>
      </c>
      <c r="G2955" t="s">
        <v>131</v>
      </c>
      <c r="H2955" t="s">
        <v>11</v>
      </c>
      <c r="I2955">
        <v>1</v>
      </c>
      <c r="J2955" t="s">
        <v>19</v>
      </c>
      <c r="K2955" t="s">
        <v>11</v>
      </c>
    </row>
    <row r="2956" spans="1:11" x14ac:dyDescent="0.25">
      <c r="A2956" t="str">
        <f t="shared" si="185"/>
        <v>1017</v>
      </c>
      <c r="B2956" t="str">
        <f>"34"</f>
        <v>34</v>
      </c>
      <c r="C2956" t="s">
        <v>3758</v>
      </c>
      <c r="D2956" t="str">
        <f t="shared" si="183"/>
        <v>2</v>
      </c>
      <c r="E2956">
        <v>1893</v>
      </c>
      <c r="F2956">
        <v>1937</v>
      </c>
      <c r="G2956" t="s">
        <v>49</v>
      </c>
      <c r="H2956" t="s">
        <v>11</v>
      </c>
      <c r="I2956">
        <v>1</v>
      </c>
      <c r="J2956" t="s">
        <v>19</v>
      </c>
      <c r="K2956" t="s">
        <v>11</v>
      </c>
    </row>
    <row r="2957" spans="1:11" x14ac:dyDescent="0.25">
      <c r="A2957" t="str">
        <f t="shared" si="185"/>
        <v>1017</v>
      </c>
      <c r="B2957" t="str">
        <f>"35"</f>
        <v>35</v>
      </c>
      <c r="C2957" t="s">
        <v>3759</v>
      </c>
      <c r="D2957" t="str">
        <f t="shared" si="183"/>
        <v>2</v>
      </c>
      <c r="E2957">
        <v>1846</v>
      </c>
      <c r="F2957">
        <v>1934</v>
      </c>
      <c r="G2957" t="s">
        <v>64</v>
      </c>
      <c r="H2957" t="s">
        <v>11</v>
      </c>
      <c r="I2957">
        <v>1</v>
      </c>
      <c r="J2957" t="s">
        <v>19</v>
      </c>
      <c r="K2957" t="s">
        <v>11</v>
      </c>
    </row>
    <row r="2958" spans="1:11" x14ac:dyDescent="0.25">
      <c r="A2958" t="str">
        <f t="shared" si="185"/>
        <v>1017</v>
      </c>
      <c r="B2958" t="str">
        <f>"36"</f>
        <v>36</v>
      </c>
      <c r="C2958" t="s">
        <v>3760</v>
      </c>
      <c r="D2958" t="str">
        <f t="shared" si="183"/>
        <v>2</v>
      </c>
      <c r="E2958">
        <v>1835</v>
      </c>
      <c r="F2958">
        <v>1939</v>
      </c>
      <c r="G2958" t="s">
        <v>35</v>
      </c>
      <c r="H2958" t="s">
        <v>11</v>
      </c>
      <c r="I2958">
        <v>1</v>
      </c>
      <c r="J2958" t="s">
        <v>19</v>
      </c>
      <c r="K2958" t="s">
        <v>11</v>
      </c>
    </row>
    <row r="2959" spans="1:11" x14ac:dyDescent="0.25">
      <c r="A2959" t="str">
        <f t="shared" si="185"/>
        <v>1017</v>
      </c>
      <c r="B2959" t="str">
        <f>"37"</f>
        <v>37</v>
      </c>
      <c r="C2959" t="s">
        <v>3761</v>
      </c>
      <c r="D2959" t="str">
        <f t="shared" si="183"/>
        <v>2</v>
      </c>
      <c r="E2959">
        <v>1643</v>
      </c>
      <c r="F2959">
        <v>1930</v>
      </c>
      <c r="G2959" t="s">
        <v>49</v>
      </c>
      <c r="H2959" t="s">
        <v>11</v>
      </c>
      <c r="I2959">
        <v>1</v>
      </c>
      <c r="J2959" t="s">
        <v>19</v>
      </c>
      <c r="K2959" t="s">
        <v>11</v>
      </c>
    </row>
    <row r="2960" spans="1:11" x14ac:dyDescent="0.25">
      <c r="A2960" t="str">
        <f t="shared" si="185"/>
        <v>1017</v>
      </c>
      <c r="B2960" t="str">
        <f>"38"</f>
        <v>38</v>
      </c>
      <c r="C2960" t="s">
        <v>3762</v>
      </c>
      <c r="D2960" t="str">
        <f t="shared" si="183"/>
        <v>2</v>
      </c>
      <c r="E2960">
        <v>1583</v>
      </c>
      <c r="F2960">
        <v>1930</v>
      </c>
      <c r="G2960" t="s">
        <v>49</v>
      </c>
      <c r="H2960" t="s">
        <v>11</v>
      </c>
      <c r="I2960">
        <v>1</v>
      </c>
      <c r="J2960" t="s">
        <v>19</v>
      </c>
      <c r="K2960" t="s">
        <v>11</v>
      </c>
    </row>
    <row r="2961" spans="1:11" x14ac:dyDescent="0.25">
      <c r="A2961" t="str">
        <f t="shared" si="185"/>
        <v>1017</v>
      </c>
      <c r="B2961" t="str">
        <f>"39"</f>
        <v>39</v>
      </c>
      <c r="C2961" t="s">
        <v>3763</v>
      </c>
      <c r="D2961" t="str">
        <f t="shared" si="183"/>
        <v>2</v>
      </c>
      <c r="E2961">
        <v>2062</v>
      </c>
      <c r="F2961">
        <v>1930</v>
      </c>
      <c r="G2961" t="s">
        <v>29</v>
      </c>
      <c r="H2961" t="s">
        <v>11</v>
      </c>
      <c r="I2961">
        <v>1</v>
      </c>
      <c r="J2961" t="s">
        <v>19</v>
      </c>
      <c r="K2961" t="s">
        <v>11</v>
      </c>
    </row>
    <row r="2962" spans="1:11" x14ac:dyDescent="0.25">
      <c r="A2962" t="str">
        <f t="shared" si="185"/>
        <v>1017</v>
      </c>
      <c r="B2962" t="str">
        <f>"40"</f>
        <v>40</v>
      </c>
      <c r="C2962" t="s">
        <v>3764</v>
      </c>
      <c r="D2962" t="str">
        <f t="shared" si="183"/>
        <v>2</v>
      </c>
      <c r="E2962">
        <v>1463</v>
      </c>
      <c r="F2962">
        <v>1929</v>
      </c>
      <c r="G2962" t="s">
        <v>49</v>
      </c>
      <c r="H2962" t="s">
        <v>11</v>
      </c>
      <c r="I2962">
        <v>1</v>
      </c>
      <c r="J2962" t="s">
        <v>19</v>
      </c>
      <c r="K2962" t="s">
        <v>11</v>
      </c>
    </row>
    <row r="2963" spans="1:11" x14ac:dyDescent="0.25">
      <c r="A2963" t="str">
        <f t="shared" si="185"/>
        <v>1017</v>
      </c>
      <c r="B2963" t="str">
        <f>"41"</f>
        <v>41</v>
      </c>
      <c r="C2963" t="s">
        <v>3765</v>
      </c>
      <c r="D2963" t="str">
        <f t="shared" si="183"/>
        <v>2</v>
      </c>
      <c r="E2963">
        <v>1753</v>
      </c>
      <c r="F2963">
        <v>1930</v>
      </c>
      <c r="G2963" t="s">
        <v>49</v>
      </c>
      <c r="H2963" t="s">
        <v>11</v>
      </c>
      <c r="I2963">
        <v>1</v>
      </c>
      <c r="J2963" t="s">
        <v>19</v>
      </c>
      <c r="K2963" t="s">
        <v>11</v>
      </c>
    </row>
    <row r="2964" spans="1:11" x14ac:dyDescent="0.25">
      <c r="A2964" t="str">
        <f t="shared" si="185"/>
        <v>1017</v>
      </c>
      <c r="B2964" t="str">
        <f>"42"</f>
        <v>42</v>
      </c>
      <c r="C2964" t="s">
        <v>3766</v>
      </c>
      <c r="D2964" t="str">
        <f t="shared" si="183"/>
        <v>2</v>
      </c>
      <c r="E2964">
        <v>1351</v>
      </c>
      <c r="F2964">
        <v>1929</v>
      </c>
      <c r="G2964" t="s">
        <v>49</v>
      </c>
      <c r="H2964" t="s">
        <v>11</v>
      </c>
      <c r="I2964">
        <v>1</v>
      </c>
      <c r="J2964" t="s">
        <v>19</v>
      </c>
      <c r="K2964" t="s">
        <v>11</v>
      </c>
    </row>
    <row r="2965" spans="1:11" x14ac:dyDescent="0.25">
      <c r="A2965" t="str">
        <f t="shared" si="185"/>
        <v>1017</v>
      </c>
      <c r="B2965" t="str">
        <f>"43"</f>
        <v>43</v>
      </c>
      <c r="C2965" t="s">
        <v>3767</v>
      </c>
      <c r="D2965" t="str">
        <f t="shared" si="183"/>
        <v>2</v>
      </c>
      <c r="E2965">
        <v>1351</v>
      </c>
      <c r="F2965">
        <v>1930</v>
      </c>
      <c r="G2965" t="s">
        <v>49</v>
      </c>
      <c r="H2965" t="s">
        <v>11</v>
      </c>
      <c r="I2965">
        <v>1</v>
      </c>
      <c r="J2965" t="s">
        <v>19</v>
      </c>
      <c r="K2965" t="s">
        <v>11</v>
      </c>
    </row>
    <row r="2966" spans="1:11" x14ac:dyDescent="0.25">
      <c r="A2966" t="str">
        <f t="shared" si="185"/>
        <v>1017</v>
      </c>
      <c r="B2966" t="str">
        <f>"44"</f>
        <v>44</v>
      </c>
      <c r="C2966" t="s">
        <v>3768</v>
      </c>
      <c r="D2966" t="str">
        <f t="shared" si="183"/>
        <v>2</v>
      </c>
      <c r="E2966">
        <v>1584</v>
      </c>
      <c r="F2966">
        <v>1930</v>
      </c>
      <c r="G2966" t="s">
        <v>49</v>
      </c>
      <c r="H2966" t="s">
        <v>11</v>
      </c>
      <c r="I2966">
        <v>1</v>
      </c>
      <c r="J2966" t="s">
        <v>19</v>
      </c>
      <c r="K2966" t="s">
        <v>11</v>
      </c>
    </row>
    <row r="2967" spans="1:11" x14ac:dyDescent="0.25">
      <c r="A2967" t="str">
        <f t="shared" si="185"/>
        <v>1017</v>
      </c>
      <c r="B2967" t="str">
        <f>"45"</f>
        <v>45</v>
      </c>
      <c r="C2967" t="s">
        <v>3769</v>
      </c>
      <c r="D2967" t="str">
        <f t="shared" si="183"/>
        <v>2</v>
      </c>
      <c r="E2967">
        <v>1656</v>
      </c>
      <c r="F2967">
        <v>1930</v>
      </c>
      <c r="G2967" t="s">
        <v>49</v>
      </c>
      <c r="H2967" t="s">
        <v>11</v>
      </c>
      <c r="I2967">
        <v>1</v>
      </c>
      <c r="J2967" t="s">
        <v>19</v>
      </c>
      <c r="K2967" t="s">
        <v>11</v>
      </c>
    </row>
    <row r="2968" spans="1:11" x14ac:dyDescent="0.25">
      <c r="A2968" t="str">
        <f t="shared" si="185"/>
        <v>1017</v>
      </c>
      <c r="B2968" t="str">
        <f>"46"</f>
        <v>46</v>
      </c>
      <c r="C2968" t="s">
        <v>3770</v>
      </c>
      <c r="D2968" t="str">
        <f t="shared" si="183"/>
        <v>2</v>
      </c>
      <c r="E2968">
        <v>2158</v>
      </c>
      <c r="F2968">
        <v>1930</v>
      </c>
      <c r="G2968" t="s">
        <v>49</v>
      </c>
      <c r="H2968" t="s">
        <v>11</v>
      </c>
      <c r="I2968">
        <v>1</v>
      </c>
      <c r="J2968" t="s">
        <v>19</v>
      </c>
      <c r="K2968" t="s">
        <v>11</v>
      </c>
    </row>
    <row r="2969" spans="1:11" x14ac:dyDescent="0.25">
      <c r="A2969" t="str">
        <f t="shared" si="185"/>
        <v>1017</v>
      </c>
      <c r="B2969" t="str">
        <f>"47"</f>
        <v>47</v>
      </c>
      <c r="C2969" t="s">
        <v>3771</v>
      </c>
      <c r="D2969" t="str">
        <f t="shared" si="183"/>
        <v>2</v>
      </c>
      <c r="E2969">
        <v>1729</v>
      </c>
      <c r="F2969">
        <v>1937</v>
      </c>
      <c r="G2969" t="s">
        <v>49</v>
      </c>
      <c r="H2969" t="s">
        <v>11</v>
      </c>
      <c r="I2969">
        <v>1</v>
      </c>
      <c r="J2969" t="s">
        <v>19</v>
      </c>
      <c r="K2969" t="s">
        <v>11</v>
      </c>
    </row>
    <row r="2970" spans="1:11" x14ac:dyDescent="0.25">
      <c r="A2970" t="str">
        <f t="shared" si="185"/>
        <v>1017</v>
      </c>
      <c r="B2970" t="str">
        <f>"48"</f>
        <v>48</v>
      </c>
      <c r="C2970" t="s">
        <v>3772</v>
      </c>
      <c r="D2970" t="str">
        <f t="shared" si="183"/>
        <v>2</v>
      </c>
      <c r="E2970">
        <v>2054</v>
      </c>
      <c r="F2970">
        <v>1931</v>
      </c>
      <c r="G2970" t="s">
        <v>49</v>
      </c>
      <c r="H2970" t="s">
        <v>11</v>
      </c>
      <c r="I2970">
        <v>1</v>
      </c>
      <c r="J2970" t="s">
        <v>19</v>
      </c>
      <c r="K2970" t="s">
        <v>11</v>
      </c>
    </row>
    <row r="2971" spans="1:11" x14ac:dyDescent="0.25">
      <c r="A2971" t="str">
        <f t="shared" si="185"/>
        <v>1017</v>
      </c>
      <c r="B2971" t="str">
        <f>"49"</f>
        <v>49</v>
      </c>
      <c r="C2971" t="s">
        <v>3773</v>
      </c>
      <c r="D2971" t="str">
        <f t="shared" si="183"/>
        <v>2</v>
      </c>
      <c r="E2971">
        <v>1848</v>
      </c>
      <c r="F2971">
        <v>1923</v>
      </c>
      <c r="G2971" t="s">
        <v>49</v>
      </c>
      <c r="H2971" t="s">
        <v>11</v>
      </c>
      <c r="I2971">
        <v>1</v>
      </c>
      <c r="J2971" t="s">
        <v>19</v>
      </c>
      <c r="K2971" t="s">
        <v>11</v>
      </c>
    </row>
    <row r="2972" spans="1:11" x14ac:dyDescent="0.25">
      <c r="A2972" t="str">
        <f t="shared" si="185"/>
        <v>1017</v>
      </c>
      <c r="B2972" t="str">
        <f>"51.01"</f>
        <v>51.01</v>
      </c>
      <c r="C2972" t="s">
        <v>3774</v>
      </c>
      <c r="D2972" t="str">
        <f t="shared" si="183"/>
        <v>2</v>
      </c>
      <c r="E2972">
        <v>1898</v>
      </c>
      <c r="F2972">
        <v>1923</v>
      </c>
      <c r="G2972" t="s">
        <v>29</v>
      </c>
      <c r="H2972" t="s">
        <v>11</v>
      </c>
      <c r="I2972">
        <v>1</v>
      </c>
      <c r="J2972" t="s">
        <v>19</v>
      </c>
      <c r="K2972" t="s">
        <v>11</v>
      </c>
    </row>
    <row r="2973" spans="1:11" x14ac:dyDescent="0.25">
      <c r="A2973" t="str">
        <f t="shared" ref="A2973:A2998" si="186">"1101"</f>
        <v>1101</v>
      </c>
      <c r="B2973" t="str">
        <f>"1"</f>
        <v>1</v>
      </c>
      <c r="C2973" t="s">
        <v>3775</v>
      </c>
      <c r="D2973" t="str">
        <f t="shared" si="183"/>
        <v>2</v>
      </c>
      <c r="E2973">
        <v>1680</v>
      </c>
      <c r="F2973">
        <v>1870</v>
      </c>
      <c r="G2973" t="s">
        <v>25</v>
      </c>
      <c r="H2973" t="s">
        <v>11</v>
      </c>
      <c r="I2973">
        <v>1</v>
      </c>
      <c r="J2973" t="s">
        <v>19</v>
      </c>
      <c r="K2973" t="s">
        <v>11</v>
      </c>
    </row>
    <row r="2974" spans="1:11" x14ac:dyDescent="0.25">
      <c r="A2974" t="str">
        <f t="shared" si="186"/>
        <v>1101</v>
      </c>
      <c r="B2974" t="str">
        <f>"2"</f>
        <v>2</v>
      </c>
      <c r="C2974" t="s">
        <v>3776</v>
      </c>
      <c r="D2974" t="str">
        <f t="shared" si="183"/>
        <v>2</v>
      </c>
      <c r="E2974">
        <v>1318</v>
      </c>
      <c r="F2974">
        <v>1931</v>
      </c>
      <c r="G2974" t="s">
        <v>29</v>
      </c>
      <c r="H2974" t="s">
        <v>11</v>
      </c>
      <c r="I2974">
        <v>1</v>
      </c>
      <c r="J2974" t="s">
        <v>19</v>
      </c>
      <c r="K2974" t="s">
        <v>11</v>
      </c>
    </row>
    <row r="2975" spans="1:11" x14ac:dyDescent="0.25">
      <c r="A2975" t="str">
        <f t="shared" si="186"/>
        <v>1101</v>
      </c>
      <c r="B2975" t="str">
        <f>"3"</f>
        <v>3</v>
      </c>
      <c r="C2975" t="s">
        <v>3777</v>
      </c>
      <c r="D2975" t="str">
        <f t="shared" ref="D2975:D3038" si="187">"2"</f>
        <v>2</v>
      </c>
      <c r="E2975">
        <v>2340</v>
      </c>
      <c r="F2975">
        <v>1928</v>
      </c>
      <c r="G2975" t="s">
        <v>21</v>
      </c>
      <c r="H2975" t="s">
        <v>11</v>
      </c>
      <c r="I2975">
        <v>1</v>
      </c>
      <c r="J2975" t="s">
        <v>19</v>
      </c>
      <c r="K2975" t="s">
        <v>11</v>
      </c>
    </row>
    <row r="2976" spans="1:11" x14ac:dyDescent="0.25">
      <c r="A2976" t="str">
        <f t="shared" si="186"/>
        <v>1101</v>
      </c>
      <c r="B2976" t="str">
        <f>"4"</f>
        <v>4</v>
      </c>
      <c r="C2976" t="s">
        <v>3778</v>
      </c>
      <c r="D2976" t="str">
        <f t="shared" si="187"/>
        <v>2</v>
      </c>
      <c r="E2976">
        <v>1440</v>
      </c>
      <c r="F2976">
        <v>1905</v>
      </c>
      <c r="G2976" t="s">
        <v>29</v>
      </c>
      <c r="H2976" t="s">
        <v>11</v>
      </c>
      <c r="I2976">
        <v>1</v>
      </c>
      <c r="J2976" t="s">
        <v>19</v>
      </c>
      <c r="K2976" t="s">
        <v>11</v>
      </c>
    </row>
    <row r="2977" spans="1:11" x14ac:dyDescent="0.25">
      <c r="A2977" t="str">
        <f t="shared" si="186"/>
        <v>1101</v>
      </c>
      <c r="B2977" t="str">
        <f>"5"</f>
        <v>5</v>
      </c>
      <c r="C2977" t="s">
        <v>3779</v>
      </c>
      <c r="D2977" t="str">
        <f t="shared" si="187"/>
        <v>2</v>
      </c>
      <c r="E2977">
        <v>1826</v>
      </c>
      <c r="F2977">
        <v>1920</v>
      </c>
      <c r="G2977" t="s">
        <v>29</v>
      </c>
      <c r="H2977" t="s">
        <v>11</v>
      </c>
      <c r="I2977">
        <v>1</v>
      </c>
      <c r="J2977" t="s">
        <v>19</v>
      </c>
      <c r="K2977" t="s">
        <v>11</v>
      </c>
    </row>
    <row r="2978" spans="1:11" x14ac:dyDescent="0.25">
      <c r="A2978" t="str">
        <f t="shared" si="186"/>
        <v>1101</v>
      </c>
      <c r="B2978" t="str">
        <f>"6"</f>
        <v>6</v>
      </c>
      <c r="C2978" t="s">
        <v>3780</v>
      </c>
      <c r="D2978" t="str">
        <f t="shared" si="187"/>
        <v>2</v>
      </c>
      <c r="E2978">
        <v>1218</v>
      </c>
      <c r="F2978">
        <v>1921</v>
      </c>
      <c r="G2978" t="s">
        <v>123</v>
      </c>
      <c r="H2978" t="s">
        <v>11</v>
      </c>
      <c r="I2978">
        <v>1</v>
      </c>
      <c r="J2978" t="s">
        <v>19</v>
      </c>
      <c r="K2978" t="s">
        <v>11</v>
      </c>
    </row>
    <row r="2979" spans="1:11" x14ac:dyDescent="0.25">
      <c r="A2979" t="str">
        <f t="shared" si="186"/>
        <v>1101</v>
      </c>
      <c r="B2979" t="str">
        <f>"7"</f>
        <v>7</v>
      </c>
      <c r="C2979" t="s">
        <v>3781</v>
      </c>
      <c r="D2979" t="str">
        <f t="shared" si="187"/>
        <v>2</v>
      </c>
      <c r="E2979">
        <v>1692</v>
      </c>
      <c r="F2979">
        <v>1915</v>
      </c>
      <c r="G2979" t="s">
        <v>25</v>
      </c>
      <c r="H2979" t="s">
        <v>11</v>
      </c>
      <c r="I2979">
        <v>1</v>
      </c>
      <c r="J2979" t="s">
        <v>19</v>
      </c>
      <c r="K2979" t="s">
        <v>11</v>
      </c>
    </row>
    <row r="2980" spans="1:11" x14ac:dyDescent="0.25">
      <c r="A2980" t="str">
        <f t="shared" si="186"/>
        <v>1101</v>
      </c>
      <c r="B2980" t="str">
        <f>"8"</f>
        <v>8</v>
      </c>
      <c r="C2980" t="s">
        <v>3782</v>
      </c>
      <c r="D2980" t="str">
        <f t="shared" si="187"/>
        <v>2</v>
      </c>
      <c r="E2980">
        <v>1298</v>
      </c>
      <c r="F2980">
        <v>1920</v>
      </c>
      <c r="G2980" t="s">
        <v>29</v>
      </c>
      <c r="H2980" t="s">
        <v>11</v>
      </c>
      <c r="I2980">
        <v>1</v>
      </c>
      <c r="J2980" t="s">
        <v>19</v>
      </c>
      <c r="K2980" t="s">
        <v>11</v>
      </c>
    </row>
    <row r="2981" spans="1:11" x14ac:dyDescent="0.25">
      <c r="A2981" t="str">
        <f t="shared" si="186"/>
        <v>1101</v>
      </c>
      <c r="B2981" t="str">
        <f>"9"</f>
        <v>9</v>
      </c>
      <c r="C2981" t="s">
        <v>3783</v>
      </c>
      <c r="D2981" t="str">
        <f t="shared" si="187"/>
        <v>2</v>
      </c>
      <c r="E2981">
        <v>1198</v>
      </c>
      <c r="F2981">
        <v>1920</v>
      </c>
      <c r="G2981" t="s">
        <v>29</v>
      </c>
      <c r="H2981" t="s">
        <v>11</v>
      </c>
      <c r="I2981">
        <v>1</v>
      </c>
      <c r="J2981" t="s">
        <v>19</v>
      </c>
      <c r="K2981" t="s">
        <v>11</v>
      </c>
    </row>
    <row r="2982" spans="1:11" x14ac:dyDescent="0.25">
      <c r="A2982" t="str">
        <f t="shared" si="186"/>
        <v>1101</v>
      </c>
      <c r="B2982" t="str">
        <f>"10"</f>
        <v>10</v>
      </c>
      <c r="C2982" t="s">
        <v>3784</v>
      </c>
      <c r="D2982" t="str">
        <f t="shared" si="187"/>
        <v>2</v>
      </c>
      <c r="E2982">
        <v>952</v>
      </c>
      <c r="F2982">
        <v>1952</v>
      </c>
      <c r="G2982" t="s">
        <v>21</v>
      </c>
      <c r="H2982" t="s">
        <v>11</v>
      </c>
      <c r="I2982">
        <v>1</v>
      </c>
      <c r="J2982" t="s">
        <v>19</v>
      </c>
      <c r="K2982" t="s">
        <v>11</v>
      </c>
    </row>
    <row r="2983" spans="1:11" x14ac:dyDescent="0.25">
      <c r="A2983" t="str">
        <f t="shared" si="186"/>
        <v>1101</v>
      </c>
      <c r="B2983" t="str">
        <f>"11"</f>
        <v>11</v>
      </c>
      <c r="C2983" t="s">
        <v>3785</v>
      </c>
      <c r="D2983" t="str">
        <f t="shared" si="187"/>
        <v>2</v>
      </c>
      <c r="E2983">
        <v>1401</v>
      </c>
      <c r="F2983">
        <v>1925</v>
      </c>
      <c r="G2983" t="s">
        <v>424</v>
      </c>
      <c r="H2983" t="s">
        <v>11</v>
      </c>
      <c r="I2983">
        <v>1</v>
      </c>
      <c r="J2983" t="s">
        <v>19</v>
      </c>
      <c r="K2983" t="s">
        <v>11</v>
      </c>
    </row>
    <row r="2984" spans="1:11" x14ac:dyDescent="0.25">
      <c r="A2984" t="str">
        <f t="shared" si="186"/>
        <v>1101</v>
      </c>
      <c r="B2984" t="str">
        <f>"12"</f>
        <v>12</v>
      </c>
      <c r="C2984" t="s">
        <v>3786</v>
      </c>
      <c r="D2984" t="str">
        <f t="shared" si="187"/>
        <v>2</v>
      </c>
      <c r="E2984">
        <v>1250</v>
      </c>
      <c r="F2984">
        <v>1920</v>
      </c>
      <c r="G2984" t="s">
        <v>29</v>
      </c>
      <c r="H2984" t="s">
        <v>11</v>
      </c>
      <c r="I2984">
        <v>1</v>
      </c>
      <c r="J2984" t="s">
        <v>19</v>
      </c>
      <c r="K2984" t="s">
        <v>11</v>
      </c>
    </row>
    <row r="2985" spans="1:11" x14ac:dyDescent="0.25">
      <c r="A2985" t="str">
        <f t="shared" si="186"/>
        <v>1101</v>
      </c>
      <c r="B2985" t="str">
        <f>"13"</f>
        <v>13</v>
      </c>
      <c r="C2985" t="s">
        <v>3787</v>
      </c>
      <c r="D2985" t="str">
        <f t="shared" si="187"/>
        <v>2</v>
      </c>
      <c r="E2985">
        <v>1210</v>
      </c>
      <c r="F2985">
        <v>1930</v>
      </c>
      <c r="G2985" t="s">
        <v>29</v>
      </c>
      <c r="H2985" t="s">
        <v>11</v>
      </c>
      <c r="I2985">
        <v>1</v>
      </c>
      <c r="J2985" t="s">
        <v>19</v>
      </c>
      <c r="K2985" t="s">
        <v>11</v>
      </c>
    </row>
    <row r="2986" spans="1:11" x14ac:dyDescent="0.25">
      <c r="A2986" t="str">
        <f t="shared" si="186"/>
        <v>1101</v>
      </c>
      <c r="B2986" t="str">
        <f>"14"</f>
        <v>14</v>
      </c>
      <c r="C2986" t="s">
        <v>3788</v>
      </c>
      <c r="D2986" t="str">
        <f t="shared" si="187"/>
        <v>2</v>
      </c>
      <c r="E2986">
        <v>1774</v>
      </c>
      <c r="F2986">
        <v>1930</v>
      </c>
      <c r="G2986" t="s">
        <v>49</v>
      </c>
      <c r="H2986" t="s">
        <v>11</v>
      </c>
      <c r="I2986">
        <v>1</v>
      </c>
      <c r="J2986" t="s">
        <v>19</v>
      </c>
      <c r="K2986" t="s">
        <v>11</v>
      </c>
    </row>
    <row r="2987" spans="1:11" x14ac:dyDescent="0.25">
      <c r="A2987" t="str">
        <f t="shared" si="186"/>
        <v>1101</v>
      </c>
      <c r="B2987" t="str">
        <f>"15"</f>
        <v>15</v>
      </c>
      <c r="C2987" t="s">
        <v>3789</v>
      </c>
      <c r="D2987" t="str">
        <f t="shared" si="187"/>
        <v>2</v>
      </c>
      <c r="E2987">
        <v>1344</v>
      </c>
      <c r="F2987">
        <v>1949</v>
      </c>
      <c r="G2987" t="s">
        <v>21</v>
      </c>
      <c r="H2987" t="s">
        <v>11</v>
      </c>
      <c r="I2987">
        <v>1</v>
      </c>
      <c r="J2987" t="s">
        <v>19</v>
      </c>
      <c r="K2987" t="s">
        <v>11</v>
      </c>
    </row>
    <row r="2988" spans="1:11" x14ac:dyDescent="0.25">
      <c r="A2988" t="str">
        <f t="shared" si="186"/>
        <v>1101</v>
      </c>
      <c r="B2988" t="str">
        <f>"16"</f>
        <v>16</v>
      </c>
      <c r="C2988" t="s">
        <v>3790</v>
      </c>
      <c r="D2988" t="str">
        <f t="shared" si="187"/>
        <v>2</v>
      </c>
      <c r="E2988">
        <v>1600</v>
      </c>
      <c r="F2988">
        <v>1906</v>
      </c>
      <c r="G2988" t="s">
        <v>25</v>
      </c>
      <c r="H2988" t="s">
        <v>11</v>
      </c>
      <c r="I2988">
        <v>1</v>
      </c>
      <c r="J2988" t="s">
        <v>19</v>
      </c>
      <c r="K2988" t="s">
        <v>11</v>
      </c>
    </row>
    <row r="2989" spans="1:11" x14ac:dyDescent="0.25">
      <c r="A2989" t="str">
        <f t="shared" si="186"/>
        <v>1101</v>
      </c>
      <c r="B2989" t="str">
        <f>"17"</f>
        <v>17</v>
      </c>
      <c r="C2989" t="s">
        <v>3791</v>
      </c>
      <c r="D2989" t="str">
        <f t="shared" si="187"/>
        <v>2</v>
      </c>
      <c r="E2989">
        <v>1156</v>
      </c>
      <c r="F2989">
        <v>1906</v>
      </c>
      <c r="G2989" t="s">
        <v>123</v>
      </c>
      <c r="H2989" t="s">
        <v>11</v>
      </c>
      <c r="I2989">
        <v>1</v>
      </c>
      <c r="J2989" t="s">
        <v>19</v>
      </c>
      <c r="K2989" t="s">
        <v>11</v>
      </c>
    </row>
    <row r="2990" spans="1:11" x14ac:dyDescent="0.25">
      <c r="A2990" t="str">
        <f t="shared" si="186"/>
        <v>1101</v>
      </c>
      <c r="B2990" t="str">
        <f>"18"</f>
        <v>18</v>
      </c>
      <c r="C2990" t="s">
        <v>3792</v>
      </c>
      <c r="D2990" t="str">
        <f t="shared" si="187"/>
        <v>2</v>
      </c>
      <c r="E2990">
        <v>1463</v>
      </c>
      <c r="F2990">
        <v>1920</v>
      </c>
      <c r="G2990" t="s">
        <v>21</v>
      </c>
      <c r="H2990" t="s">
        <v>11</v>
      </c>
      <c r="I2990">
        <v>1</v>
      </c>
      <c r="J2990" t="s">
        <v>19</v>
      </c>
      <c r="K2990" t="s">
        <v>11</v>
      </c>
    </row>
    <row r="2991" spans="1:11" x14ac:dyDescent="0.25">
      <c r="A2991" t="str">
        <f t="shared" si="186"/>
        <v>1101</v>
      </c>
      <c r="B2991" t="str">
        <f>"19"</f>
        <v>19</v>
      </c>
      <c r="C2991" t="s">
        <v>3793</v>
      </c>
      <c r="D2991" t="str">
        <f t="shared" si="187"/>
        <v>2</v>
      </c>
      <c r="E2991">
        <v>1149</v>
      </c>
      <c r="F2991">
        <v>1920</v>
      </c>
      <c r="G2991" t="s">
        <v>21</v>
      </c>
      <c r="H2991" t="s">
        <v>11</v>
      </c>
      <c r="I2991">
        <v>1</v>
      </c>
      <c r="J2991" t="s">
        <v>19</v>
      </c>
      <c r="K2991" t="s">
        <v>11</v>
      </c>
    </row>
    <row r="2992" spans="1:11" x14ac:dyDescent="0.25">
      <c r="A2992" t="str">
        <f t="shared" si="186"/>
        <v>1101</v>
      </c>
      <c r="B2992" t="str">
        <f>"20"</f>
        <v>20</v>
      </c>
      <c r="C2992" t="s">
        <v>3794</v>
      </c>
      <c r="D2992" t="str">
        <f t="shared" si="187"/>
        <v>2</v>
      </c>
      <c r="E2992">
        <v>1414</v>
      </c>
      <c r="F2992">
        <v>1920</v>
      </c>
      <c r="G2992" t="s">
        <v>3795</v>
      </c>
      <c r="H2992" t="s">
        <v>11</v>
      </c>
      <c r="I2992">
        <v>1</v>
      </c>
      <c r="J2992" t="s">
        <v>19</v>
      </c>
      <c r="K2992" t="s">
        <v>11</v>
      </c>
    </row>
    <row r="2993" spans="1:11" x14ac:dyDescent="0.25">
      <c r="A2993" t="str">
        <f t="shared" si="186"/>
        <v>1101</v>
      </c>
      <c r="B2993" t="str">
        <f>"21"</f>
        <v>21</v>
      </c>
      <c r="C2993" t="s">
        <v>3796</v>
      </c>
      <c r="D2993" t="str">
        <f t="shared" si="187"/>
        <v>2</v>
      </c>
      <c r="E2993">
        <v>1328</v>
      </c>
      <c r="F2993">
        <v>1919</v>
      </c>
      <c r="G2993" t="s">
        <v>29</v>
      </c>
      <c r="H2993" t="s">
        <v>11</v>
      </c>
      <c r="I2993">
        <v>1</v>
      </c>
      <c r="J2993" t="s">
        <v>19</v>
      </c>
      <c r="K2993" t="s">
        <v>11</v>
      </c>
    </row>
    <row r="2994" spans="1:11" x14ac:dyDescent="0.25">
      <c r="A2994" t="str">
        <f t="shared" si="186"/>
        <v>1101</v>
      </c>
      <c r="B2994" t="str">
        <f>"22"</f>
        <v>22</v>
      </c>
      <c r="C2994" t="s">
        <v>3797</v>
      </c>
      <c r="D2994" t="str">
        <f t="shared" si="187"/>
        <v>2</v>
      </c>
      <c r="E2994">
        <v>1566</v>
      </c>
      <c r="F2994">
        <v>1931</v>
      </c>
      <c r="G2994" t="s">
        <v>29</v>
      </c>
      <c r="H2994" t="s">
        <v>11</v>
      </c>
      <c r="I2994">
        <v>1</v>
      </c>
      <c r="J2994" t="s">
        <v>19</v>
      </c>
      <c r="K2994" t="s">
        <v>11</v>
      </c>
    </row>
    <row r="2995" spans="1:11" x14ac:dyDescent="0.25">
      <c r="A2995" t="str">
        <f t="shared" si="186"/>
        <v>1101</v>
      </c>
      <c r="B2995" t="str">
        <f>"23"</f>
        <v>23</v>
      </c>
      <c r="C2995" t="s">
        <v>3798</v>
      </c>
      <c r="D2995" t="str">
        <f t="shared" si="187"/>
        <v>2</v>
      </c>
      <c r="E2995">
        <v>1466</v>
      </c>
      <c r="F2995">
        <v>1922</v>
      </c>
      <c r="G2995" t="s">
        <v>25</v>
      </c>
      <c r="H2995" t="s">
        <v>11</v>
      </c>
      <c r="I2995">
        <v>1</v>
      </c>
      <c r="J2995" t="s">
        <v>19</v>
      </c>
      <c r="K2995" t="s">
        <v>11</v>
      </c>
    </row>
    <row r="2996" spans="1:11" x14ac:dyDescent="0.25">
      <c r="A2996" t="str">
        <f t="shared" si="186"/>
        <v>1101</v>
      </c>
      <c r="B2996" t="str">
        <f>"24"</f>
        <v>24</v>
      </c>
      <c r="C2996" t="s">
        <v>3799</v>
      </c>
      <c r="D2996" t="str">
        <f t="shared" si="187"/>
        <v>2</v>
      </c>
      <c r="E2996">
        <v>1652</v>
      </c>
      <c r="F2996">
        <v>1905</v>
      </c>
      <c r="G2996" t="s">
        <v>29</v>
      </c>
      <c r="H2996" t="s">
        <v>11</v>
      </c>
      <c r="I2996">
        <v>1</v>
      </c>
      <c r="J2996" t="s">
        <v>19</v>
      </c>
      <c r="K2996" t="s">
        <v>11</v>
      </c>
    </row>
    <row r="2997" spans="1:11" x14ac:dyDescent="0.25">
      <c r="A2997" t="str">
        <f t="shared" si="186"/>
        <v>1101</v>
      </c>
      <c r="B2997" t="str">
        <f>"25"</f>
        <v>25</v>
      </c>
      <c r="C2997" t="s">
        <v>3800</v>
      </c>
      <c r="D2997" t="str">
        <f t="shared" si="187"/>
        <v>2</v>
      </c>
      <c r="E2997">
        <v>871</v>
      </c>
      <c r="F2997">
        <v>1915</v>
      </c>
      <c r="G2997" t="s">
        <v>29</v>
      </c>
      <c r="H2997" t="s">
        <v>11</v>
      </c>
      <c r="I2997">
        <v>1</v>
      </c>
      <c r="J2997" t="s">
        <v>19</v>
      </c>
      <c r="K2997" t="s">
        <v>11</v>
      </c>
    </row>
    <row r="2998" spans="1:11" x14ac:dyDescent="0.25">
      <c r="A2998" t="str">
        <f t="shared" si="186"/>
        <v>1101</v>
      </c>
      <c r="B2998" t="str">
        <f>"26"</f>
        <v>26</v>
      </c>
      <c r="C2998" t="s">
        <v>3801</v>
      </c>
      <c r="D2998" t="str">
        <f t="shared" si="187"/>
        <v>2</v>
      </c>
      <c r="E2998">
        <v>1396</v>
      </c>
      <c r="F2998">
        <v>1910</v>
      </c>
      <c r="G2998" t="s">
        <v>49</v>
      </c>
      <c r="H2998" t="s">
        <v>11</v>
      </c>
      <c r="I2998">
        <v>1</v>
      </c>
      <c r="J2998" t="s">
        <v>19</v>
      </c>
      <c r="K2998" t="s">
        <v>11</v>
      </c>
    </row>
    <row r="2999" spans="1:11" x14ac:dyDescent="0.25">
      <c r="A2999" t="str">
        <f t="shared" ref="A2999:A3024" si="188">"1102"</f>
        <v>1102</v>
      </c>
      <c r="B2999" t="str">
        <f>"1"</f>
        <v>1</v>
      </c>
      <c r="C2999" t="s">
        <v>3802</v>
      </c>
      <c r="D2999" t="str">
        <f t="shared" si="187"/>
        <v>2</v>
      </c>
      <c r="E2999">
        <v>1201</v>
      </c>
      <c r="F2999">
        <v>1915</v>
      </c>
      <c r="G2999" t="s">
        <v>49</v>
      </c>
      <c r="H2999" t="s">
        <v>11</v>
      </c>
      <c r="I2999">
        <v>1</v>
      </c>
      <c r="J2999" t="s">
        <v>19</v>
      </c>
      <c r="K2999" t="s">
        <v>11</v>
      </c>
    </row>
    <row r="3000" spans="1:11" x14ac:dyDescent="0.25">
      <c r="A3000" t="str">
        <f t="shared" si="188"/>
        <v>1102</v>
      </c>
      <c r="B3000" t="str">
        <f>"2"</f>
        <v>2</v>
      </c>
      <c r="C3000" t="s">
        <v>3803</v>
      </c>
      <c r="D3000" t="str">
        <f t="shared" si="187"/>
        <v>2</v>
      </c>
      <c r="E3000">
        <v>1206</v>
      </c>
      <c r="F3000">
        <v>1905</v>
      </c>
      <c r="G3000" t="s">
        <v>25</v>
      </c>
      <c r="H3000" t="s">
        <v>11</v>
      </c>
      <c r="I3000">
        <v>1</v>
      </c>
      <c r="J3000" t="s">
        <v>19</v>
      </c>
      <c r="K3000" t="s">
        <v>11</v>
      </c>
    </row>
    <row r="3001" spans="1:11" x14ac:dyDescent="0.25">
      <c r="A3001" t="str">
        <f t="shared" si="188"/>
        <v>1102</v>
      </c>
      <c r="B3001" t="str">
        <f>"3"</f>
        <v>3</v>
      </c>
      <c r="C3001" t="s">
        <v>3804</v>
      </c>
      <c r="D3001" t="str">
        <f t="shared" si="187"/>
        <v>2</v>
      </c>
      <c r="E3001">
        <v>1435</v>
      </c>
      <c r="F3001">
        <v>1915</v>
      </c>
      <c r="G3001" t="s">
        <v>25</v>
      </c>
      <c r="H3001" t="s">
        <v>11</v>
      </c>
      <c r="I3001">
        <v>1</v>
      </c>
      <c r="J3001" t="s">
        <v>19</v>
      </c>
      <c r="K3001" t="s">
        <v>11</v>
      </c>
    </row>
    <row r="3002" spans="1:11" x14ac:dyDescent="0.25">
      <c r="A3002" t="str">
        <f t="shared" si="188"/>
        <v>1102</v>
      </c>
      <c r="B3002" t="str">
        <f>"4"</f>
        <v>4</v>
      </c>
      <c r="C3002" t="s">
        <v>3805</v>
      </c>
      <c r="D3002" t="str">
        <f t="shared" si="187"/>
        <v>2</v>
      </c>
      <c r="E3002">
        <v>2278</v>
      </c>
      <c r="F3002">
        <v>1931</v>
      </c>
      <c r="G3002" t="s">
        <v>25</v>
      </c>
      <c r="H3002" t="s">
        <v>11</v>
      </c>
      <c r="I3002">
        <v>1</v>
      </c>
      <c r="J3002" t="s">
        <v>19</v>
      </c>
      <c r="K3002" t="s">
        <v>11</v>
      </c>
    </row>
    <row r="3003" spans="1:11" x14ac:dyDescent="0.25">
      <c r="A3003" t="str">
        <f t="shared" si="188"/>
        <v>1102</v>
      </c>
      <c r="B3003" t="str">
        <f>"5"</f>
        <v>5</v>
      </c>
      <c r="C3003" t="s">
        <v>3806</v>
      </c>
      <c r="D3003" t="str">
        <f t="shared" si="187"/>
        <v>2</v>
      </c>
      <c r="E3003">
        <v>1131</v>
      </c>
      <c r="F3003">
        <v>1916</v>
      </c>
      <c r="G3003" t="s">
        <v>3807</v>
      </c>
      <c r="H3003" t="s">
        <v>11</v>
      </c>
      <c r="I3003">
        <v>1</v>
      </c>
      <c r="J3003" t="s">
        <v>19</v>
      </c>
      <c r="K3003" t="s">
        <v>11</v>
      </c>
    </row>
    <row r="3004" spans="1:11" x14ac:dyDescent="0.25">
      <c r="A3004" t="str">
        <f t="shared" si="188"/>
        <v>1102</v>
      </c>
      <c r="B3004" t="str">
        <f>"6"</f>
        <v>6</v>
      </c>
      <c r="C3004" t="s">
        <v>3808</v>
      </c>
      <c r="D3004" t="str">
        <f t="shared" si="187"/>
        <v>2</v>
      </c>
      <c r="E3004">
        <v>1236</v>
      </c>
      <c r="F3004">
        <v>1920</v>
      </c>
      <c r="G3004" t="s">
        <v>25</v>
      </c>
      <c r="H3004" t="s">
        <v>11</v>
      </c>
      <c r="I3004">
        <v>1</v>
      </c>
      <c r="J3004" t="s">
        <v>19</v>
      </c>
      <c r="K3004" t="s">
        <v>11</v>
      </c>
    </row>
    <row r="3005" spans="1:11" x14ac:dyDescent="0.25">
      <c r="A3005" t="str">
        <f t="shared" si="188"/>
        <v>1102</v>
      </c>
      <c r="B3005" t="str">
        <f>"7"</f>
        <v>7</v>
      </c>
      <c r="C3005" t="s">
        <v>3809</v>
      </c>
      <c r="D3005" t="str">
        <f t="shared" si="187"/>
        <v>2</v>
      </c>
      <c r="E3005">
        <v>1224</v>
      </c>
      <c r="F3005">
        <v>1907</v>
      </c>
      <c r="G3005" t="s">
        <v>25</v>
      </c>
      <c r="H3005" t="s">
        <v>11</v>
      </c>
      <c r="I3005">
        <v>1</v>
      </c>
      <c r="J3005" t="s">
        <v>19</v>
      </c>
      <c r="K3005" t="s">
        <v>11</v>
      </c>
    </row>
    <row r="3006" spans="1:11" x14ac:dyDescent="0.25">
      <c r="A3006" t="str">
        <f t="shared" si="188"/>
        <v>1102</v>
      </c>
      <c r="B3006" t="str">
        <f>"8"</f>
        <v>8</v>
      </c>
      <c r="C3006" t="s">
        <v>3810</v>
      </c>
      <c r="D3006" t="str">
        <f t="shared" si="187"/>
        <v>2</v>
      </c>
      <c r="E3006">
        <v>1698</v>
      </c>
      <c r="F3006">
        <v>1920</v>
      </c>
      <c r="G3006" t="s">
        <v>29</v>
      </c>
      <c r="H3006" t="s">
        <v>11</v>
      </c>
      <c r="I3006">
        <v>1</v>
      </c>
      <c r="J3006" t="s">
        <v>19</v>
      </c>
      <c r="K3006" t="s">
        <v>11</v>
      </c>
    </row>
    <row r="3007" spans="1:11" x14ac:dyDescent="0.25">
      <c r="A3007" t="str">
        <f t="shared" si="188"/>
        <v>1102</v>
      </c>
      <c r="B3007" t="str">
        <f>"9"</f>
        <v>9</v>
      </c>
      <c r="C3007" t="s">
        <v>3811</v>
      </c>
      <c r="D3007" t="str">
        <f t="shared" si="187"/>
        <v>2</v>
      </c>
      <c r="E3007">
        <v>1224</v>
      </c>
      <c r="F3007">
        <v>1918</v>
      </c>
      <c r="G3007" t="s">
        <v>49</v>
      </c>
      <c r="H3007" t="s">
        <v>11</v>
      </c>
      <c r="I3007">
        <v>1</v>
      </c>
      <c r="J3007" t="s">
        <v>19</v>
      </c>
      <c r="K3007" t="s">
        <v>11</v>
      </c>
    </row>
    <row r="3008" spans="1:11" x14ac:dyDescent="0.25">
      <c r="A3008" t="str">
        <f t="shared" si="188"/>
        <v>1102</v>
      </c>
      <c r="B3008" t="str">
        <f>"10"</f>
        <v>10</v>
      </c>
      <c r="C3008" t="s">
        <v>3812</v>
      </c>
      <c r="D3008" t="str">
        <f t="shared" si="187"/>
        <v>2</v>
      </c>
      <c r="E3008">
        <v>1255</v>
      </c>
      <c r="F3008">
        <v>1918</v>
      </c>
      <c r="G3008" t="s">
        <v>25</v>
      </c>
      <c r="H3008" t="s">
        <v>11</v>
      </c>
      <c r="I3008">
        <v>1</v>
      </c>
      <c r="J3008" t="s">
        <v>19</v>
      </c>
      <c r="K3008" t="s">
        <v>11</v>
      </c>
    </row>
    <row r="3009" spans="1:11" x14ac:dyDescent="0.25">
      <c r="A3009" t="str">
        <f t="shared" si="188"/>
        <v>1102</v>
      </c>
      <c r="B3009" t="str">
        <f>"11"</f>
        <v>11</v>
      </c>
      <c r="C3009" t="s">
        <v>3813</v>
      </c>
      <c r="D3009" t="str">
        <f t="shared" si="187"/>
        <v>2</v>
      </c>
      <c r="E3009">
        <v>1302</v>
      </c>
      <c r="F3009">
        <v>1916</v>
      </c>
      <c r="G3009" t="s">
        <v>49</v>
      </c>
      <c r="H3009" t="s">
        <v>11</v>
      </c>
      <c r="I3009">
        <v>1</v>
      </c>
      <c r="J3009" t="s">
        <v>19</v>
      </c>
      <c r="K3009" t="s">
        <v>11</v>
      </c>
    </row>
    <row r="3010" spans="1:11" x14ac:dyDescent="0.25">
      <c r="A3010" t="str">
        <f t="shared" si="188"/>
        <v>1102</v>
      </c>
      <c r="B3010" t="str">
        <f>"12"</f>
        <v>12</v>
      </c>
      <c r="C3010" t="s">
        <v>3814</v>
      </c>
      <c r="D3010" t="str">
        <f t="shared" si="187"/>
        <v>2</v>
      </c>
      <c r="E3010">
        <v>1425</v>
      </c>
      <c r="F3010">
        <v>1910</v>
      </c>
      <c r="G3010" t="s">
        <v>25</v>
      </c>
      <c r="H3010">
        <v>13</v>
      </c>
      <c r="I3010">
        <v>1</v>
      </c>
      <c r="J3010" t="s">
        <v>19</v>
      </c>
      <c r="K3010" t="s">
        <v>11</v>
      </c>
    </row>
    <row r="3011" spans="1:11" x14ac:dyDescent="0.25">
      <c r="A3011" t="str">
        <f t="shared" si="188"/>
        <v>1102</v>
      </c>
      <c r="B3011" t="str">
        <f>"15"</f>
        <v>15</v>
      </c>
      <c r="C3011" t="s">
        <v>3815</v>
      </c>
      <c r="D3011" t="str">
        <f t="shared" si="187"/>
        <v>2</v>
      </c>
      <c r="E3011">
        <v>2493</v>
      </c>
      <c r="F3011">
        <v>1920</v>
      </c>
      <c r="G3011" t="s">
        <v>49</v>
      </c>
      <c r="H3011" t="s">
        <v>11</v>
      </c>
      <c r="I3011">
        <v>1</v>
      </c>
      <c r="J3011" t="s">
        <v>19</v>
      </c>
      <c r="K3011" t="s">
        <v>11</v>
      </c>
    </row>
    <row r="3012" spans="1:11" x14ac:dyDescent="0.25">
      <c r="A3012" t="str">
        <f t="shared" si="188"/>
        <v>1102</v>
      </c>
      <c r="B3012" t="str">
        <f>"16"</f>
        <v>16</v>
      </c>
      <c r="C3012" t="s">
        <v>3816</v>
      </c>
      <c r="D3012" t="str">
        <f t="shared" si="187"/>
        <v>2</v>
      </c>
      <c r="E3012">
        <v>1419</v>
      </c>
      <c r="F3012">
        <v>1929</v>
      </c>
      <c r="G3012" t="s">
        <v>64</v>
      </c>
      <c r="H3012" t="s">
        <v>11</v>
      </c>
      <c r="I3012">
        <v>1</v>
      </c>
      <c r="J3012" t="s">
        <v>19</v>
      </c>
      <c r="K3012" t="s">
        <v>11</v>
      </c>
    </row>
    <row r="3013" spans="1:11" x14ac:dyDescent="0.25">
      <c r="A3013" t="str">
        <f t="shared" si="188"/>
        <v>1102</v>
      </c>
      <c r="B3013" t="str">
        <f>"17"</f>
        <v>17</v>
      </c>
      <c r="C3013" t="s">
        <v>3817</v>
      </c>
      <c r="D3013" t="str">
        <f t="shared" si="187"/>
        <v>2</v>
      </c>
      <c r="E3013">
        <v>1430</v>
      </c>
      <c r="F3013">
        <v>1937</v>
      </c>
      <c r="G3013" t="s">
        <v>25</v>
      </c>
      <c r="H3013" t="s">
        <v>11</v>
      </c>
      <c r="I3013">
        <v>1</v>
      </c>
      <c r="J3013" t="s">
        <v>19</v>
      </c>
      <c r="K3013" t="s">
        <v>11</v>
      </c>
    </row>
    <row r="3014" spans="1:11" x14ac:dyDescent="0.25">
      <c r="A3014" t="str">
        <f t="shared" si="188"/>
        <v>1102</v>
      </c>
      <c r="B3014" t="str">
        <f>"18"</f>
        <v>18</v>
      </c>
      <c r="C3014" t="s">
        <v>3818</v>
      </c>
      <c r="D3014" t="str">
        <f t="shared" si="187"/>
        <v>2</v>
      </c>
      <c r="E3014">
        <v>924</v>
      </c>
      <c r="F3014">
        <v>1910</v>
      </c>
      <c r="G3014" t="s">
        <v>49</v>
      </c>
      <c r="H3014" t="s">
        <v>11</v>
      </c>
      <c r="I3014">
        <v>1</v>
      </c>
      <c r="J3014" t="s">
        <v>19</v>
      </c>
      <c r="K3014" t="s">
        <v>11</v>
      </c>
    </row>
    <row r="3015" spans="1:11" x14ac:dyDescent="0.25">
      <c r="A3015" t="str">
        <f t="shared" si="188"/>
        <v>1102</v>
      </c>
      <c r="B3015" t="str">
        <f>"19"</f>
        <v>19</v>
      </c>
      <c r="C3015" t="s">
        <v>3819</v>
      </c>
      <c r="D3015" t="str">
        <f t="shared" si="187"/>
        <v>2</v>
      </c>
      <c r="E3015">
        <v>2659</v>
      </c>
      <c r="F3015">
        <v>1910</v>
      </c>
      <c r="G3015" t="s">
        <v>49</v>
      </c>
      <c r="H3015" t="s">
        <v>11</v>
      </c>
      <c r="I3015">
        <v>1</v>
      </c>
      <c r="J3015" t="s">
        <v>19</v>
      </c>
      <c r="K3015" t="s">
        <v>11</v>
      </c>
    </row>
    <row r="3016" spans="1:11" x14ac:dyDescent="0.25">
      <c r="A3016" t="str">
        <f t="shared" si="188"/>
        <v>1102</v>
      </c>
      <c r="B3016" t="str">
        <f>"20"</f>
        <v>20</v>
      </c>
      <c r="C3016" t="s">
        <v>3820</v>
      </c>
      <c r="D3016" t="str">
        <f t="shared" si="187"/>
        <v>2</v>
      </c>
      <c r="E3016">
        <v>2552</v>
      </c>
      <c r="F3016">
        <v>1910</v>
      </c>
      <c r="G3016" t="s">
        <v>29</v>
      </c>
      <c r="H3016" t="s">
        <v>11</v>
      </c>
      <c r="I3016">
        <v>1</v>
      </c>
      <c r="J3016" t="s">
        <v>19</v>
      </c>
      <c r="K3016" t="s">
        <v>11</v>
      </c>
    </row>
    <row r="3017" spans="1:11" x14ac:dyDescent="0.25">
      <c r="A3017" t="str">
        <f t="shared" si="188"/>
        <v>1102</v>
      </c>
      <c r="B3017" t="str">
        <f>"21"</f>
        <v>21</v>
      </c>
      <c r="C3017" t="s">
        <v>3821</v>
      </c>
      <c r="D3017" t="str">
        <f t="shared" si="187"/>
        <v>2</v>
      </c>
      <c r="E3017">
        <v>1558</v>
      </c>
      <c r="F3017">
        <v>1920</v>
      </c>
      <c r="G3017" t="s">
        <v>25</v>
      </c>
      <c r="H3017" t="s">
        <v>11</v>
      </c>
      <c r="I3017">
        <v>1</v>
      </c>
      <c r="J3017" t="s">
        <v>19</v>
      </c>
      <c r="K3017" t="s">
        <v>11</v>
      </c>
    </row>
    <row r="3018" spans="1:11" x14ac:dyDescent="0.25">
      <c r="A3018" t="str">
        <f t="shared" si="188"/>
        <v>1102</v>
      </c>
      <c r="B3018" t="str">
        <f>"22"</f>
        <v>22</v>
      </c>
      <c r="C3018" t="s">
        <v>3822</v>
      </c>
      <c r="D3018" t="str">
        <f t="shared" si="187"/>
        <v>2</v>
      </c>
      <c r="E3018">
        <v>1316</v>
      </c>
      <c r="F3018">
        <v>1924</v>
      </c>
      <c r="G3018" t="s">
        <v>49</v>
      </c>
      <c r="H3018" t="s">
        <v>11</v>
      </c>
      <c r="I3018">
        <v>1</v>
      </c>
      <c r="J3018" t="s">
        <v>19</v>
      </c>
      <c r="K3018" t="s">
        <v>11</v>
      </c>
    </row>
    <row r="3019" spans="1:11" x14ac:dyDescent="0.25">
      <c r="A3019" t="str">
        <f t="shared" si="188"/>
        <v>1102</v>
      </c>
      <c r="B3019" t="str">
        <f>"23"</f>
        <v>23</v>
      </c>
      <c r="C3019" t="s">
        <v>3823</v>
      </c>
      <c r="D3019" t="str">
        <f t="shared" si="187"/>
        <v>2</v>
      </c>
      <c r="E3019">
        <v>1080</v>
      </c>
      <c r="F3019">
        <v>1930</v>
      </c>
      <c r="G3019" t="s">
        <v>29</v>
      </c>
      <c r="H3019" t="s">
        <v>11</v>
      </c>
      <c r="I3019">
        <v>1</v>
      </c>
      <c r="J3019" t="s">
        <v>19</v>
      </c>
      <c r="K3019" t="s">
        <v>11</v>
      </c>
    </row>
    <row r="3020" spans="1:11" x14ac:dyDescent="0.25">
      <c r="A3020" t="str">
        <f t="shared" si="188"/>
        <v>1102</v>
      </c>
      <c r="B3020" t="str">
        <f>"24"</f>
        <v>24</v>
      </c>
      <c r="C3020" t="s">
        <v>3824</v>
      </c>
      <c r="D3020" t="str">
        <f t="shared" si="187"/>
        <v>2</v>
      </c>
      <c r="E3020">
        <v>1160</v>
      </c>
      <c r="F3020">
        <v>1915</v>
      </c>
      <c r="G3020" t="s">
        <v>49</v>
      </c>
      <c r="H3020" t="s">
        <v>11</v>
      </c>
      <c r="I3020">
        <v>1</v>
      </c>
      <c r="J3020" t="s">
        <v>19</v>
      </c>
      <c r="K3020" t="s">
        <v>11</v>
      </c>
    </row>
    <row r="3021" spans="1:11" x14ac:dyDescent="0.25">
      <c r="A3021" t="str">
        <f t="shared" si="188"/>
        <v>1102</v>
      </c>
      <c r="B3021" t="str">
        <f>"25"</f>
        <v>25</v>
      </c>
      <c r="C3021" t="s">
        <v>3825</v>
      </c>
      <c r="D3021" t="str">
        <f t="shared" si="187"/>
        <v>2</v>
      </c>
      <c r="E3021">
        <v>2268</v>
      </c>
      <c r="F3021">
        <v>1972</v>
      </c>
      <c r="G3021" t="s">
        <v>27</v>
      </c>
      <c r="H3021" t="s">
        <v>11</v>
      </c>
      <c r="I3021">
        <v>1</v>
      </c>
      <c r="J3021" t="s">
        <v>19</v>
      </c>
      <c r="K3021" t="s">
        <v>11</v>
      </c>
    </row>
    <row r="3022" spans="1:11" x14ac:dyDescent="0.25">
      <c r="A3022" t="str">
        <f t="shared" si="188"/>
        <v>1102</v>
      </c>
      <c r="B3022" t="str">
        <f>"26"</f>
        <v>26</v>
      </c>
      <c r="C3022" t="s">
        <v>3826</v>
      </c>
      <c r="D3022" t="str">
        <f t="shared" si="187"/>
        <v>2</v>
      </c>
      <c r="E3022">
        <v>1804</v>
      </c>
      <c r="F3022">
        <v>1883</v>
      </c>
      <c r="G3022" t="s">
        <v>49</v>
      </c>
      <c r="H3022" t="s">
        <v>11</v>
      </c>
      <c r="I3022">
        <v>1</v>
      </c>
      <c r="J3022" t="s">
        <v>19</v>
      </c>
      <c r="K3022" t="s">
        <v>11</v>
      </c>
    </row>
    <row r="3023" spans="1:11" x14ac:dyDescent="0.25">
      <c r="A3023" t="str">
        <f t="shared" si="188"/>
        <v>1102</v>
      </c>
      <c r="B3023" t="str">
        <f>"27"</f>
        <v>27</v>
      </c>
      <c r="C3023" t="s">
        <v>3827</v>
      </c>
      <c r="D3023" t="str">
        <f t="shared" si="187"/>
        <v>2</v>
      </c>
      <c r="E3023">
        <v>1240</v>
      </c>
      <c r="F3023">
        <v>1924</v>
      </c>
      <c r="G3023" t="s">
        <v>29</v>
      </c>
      <c r="H3023" t="s">
        <v>11</v>
      </c>
      <c r="I3023">
        <v>1</v>
      </c>
      <c r="J3023" t="s">
        <v>19</v>
      </c>
      <c r="K3023" t="s">
        <v>11</v>
      </c>
    </row>
    <row r="3024" spans="1:11" x14ac:dyDescent="0.25">
      <c r="A3024" t="str">
        <f t="shared" si="188"/>
        <v>1102</v>
      </c>
      <c r="B3024" t="str">
        <f>"28"</f>
        <v>28</v>
      </c>
      <c r="C3024" t="s">
        <v>3828</v>
      </c>
      <c r="D3024" t="str">
        <f t="shared" si="187"/>
        <v>2</v>
      </c>
      <c r="E3024">
        <v>1303</v>
      </c>
      <c r="F3024">
        <v>1925</v>
      </c>
      <c r="G3024" t="s">
        <v>49</v>
      </c>
      <c r="H3024" t="s">
        <v>11</v>
      </c>
      <c r="I3024">
        <v>1</v>
      </c>
      <c r="J3024" t="s">
        <v>19</v>
      </c>
      <c r="K3024" t="s">
        <v>11</v>
      </c>
    </row>
    <row r="3025" spans="1:11" x14ac:dyDescent="0.25">
      <c r="A3025" t="str">
        <f t="shared" ref="A3025:A3048" si="189">"1103"</f>
        <v>1103</v>
      </c>
      <c r="B3025" t="str">
        <f>"1"</f>
        <v>1</v>
      </c>
      <c r="C3025" t="s">
        <v>3829</v>
      </c>
      <c r="D3025" t="str">
        <f t="shared" si="187"/>
        <v>2</v>
      </c>
      <c r="E3025">
        <v>1692</v>
      </c>
      <c r="F3025">
        <v>1973</v>
      </c>
      <c r="G3025" t="s">
        <v>37</v>
      </c>
      <c r="H3025" t="s">
        <v>11</v>
      </c>
      <c r="I3025">
        <v>1</v>
      </c>
      <c r="J3025" t="s">
        <v>19</v>
      </c>
      <c r="K3025" t="s">
        <v>11</v>
      </c>
    </row>
    <row r="3026" spans="1:11" x14ac:dyDescent="0.25">
      <c r="A3026" t="str">
        <f t="shared" si="189"/>
        <v>1103</v>
      </c>
      <c r="B3026" t="str">
        <f>"2"</f>
        <v>2</v>
      </c>
      <c r="C3026" t="s">
        <v>3830</v>
      </c>
      <c r="D3026" t="str">
        <f t="shared" si="187"/>
        <v>2</v>
      </c>
      <c r="E3026">
        <v>1544</v>
      </c>
      <c r="F3026">
        <v>1940</v>
      </c>
      <c r="G3026" t="s">
        <v>25</v>
      </c>
      <c r="H3026" t="s">
        <v>11</v>
      </c>
      <c r="I3026">
        <v>1</v>
      </c>
      <c r="J3026" t="s">
        <v>19</v>
      </c>
      <c r="K3026" t="s">
        <v>11</v>
      </c>
    </row>
    <row r="3027" spans="1:11" x14ac:dyDescent="0.25">
      <c r="A3027" t="str">
        <f t="shared" si="189"/>
        <v>1103</v>
      </c>
      <c r="B3027" t="str">
        <f>"3"</f>
        <v>3</v>
      </c>
      <c r="C3027" t="s">
        <v>3831</v>
      </c>
      <c r="D3027" t="str">
        <f t="shared" si="187"/>
        <v>2</v>
      </c>
      <c r="E3027">
        <v>1224</v>
      </c>
      <c r="F3027">
        <v>1930</v>
      </c>
      <c r="G3027" t="s">
        <v>35</v>
      </c>
      <c r="H3027" t="s">
        <v>11</v>
      </c>
      <c r="I3027">
        <v>1</v>
      </c>
      <c r="J3027" t="s">
        <v>19</v>
      </c>
      <c r="K3027" t="s">
        <v>11</v>
      </c>
    </row>
    <row r="3028" spans="1:11" x14ac:dyDescent="0.25">
      <c r="A3028" t="str">
        <f t="shared" si="189"/>
        <v>1103</v>
      </c>
      <c r="B3028" t="str">
        <f>"4"</f>
        <v>4</v>
      </c>
      <c r="C3028" t="s">
        <v>3832</v>
      </c>
      <c r="D3028" t="str">
        <f t="shared" si="187"/>
        <v>2</v>
      </c>
      <c r="E3028">
        <v>1755</v>
      </c>
      <c r="F3028">
        <v>1930</v>
      </c>
      <c r="G3028" t="s">
        <v>27</v>
      </c>
      <c r="H3028" t="s">
        <v>11</v>
      </c>
      <c r="I3028">
        <v>1</v>
      </c>
      <c r="J3028" t="s">
        <v>19</v>
      </c>
      <c r="K3028" t="s">
        <v>11</v>
      </c>
    </row>
    <row r="3029" spans="1:11" x14ac:dyDescent="0.25">
      <c r="A3029" t="str">
        <f t="shared" si="189"/>
        <v>1103</v>
      </c>
      <c r="B3029" t="str">
        <f>"5"</f>
        <v>5</v>
      </c>
      <c r="C3029" t="s">
        <v>3833</v>
      </c>
      <c r="D3029" t="str">
        <f t="shared" si="187"/>
        <v>2</v>
      </c>
      <c r="E3029">
        <v>1402</v>
      </c>
      <c r="F3029">
        <v>1925</v>
      </c>
      <c r="G3029" t="s">
        <v>49</v>
      </c>
      <c r="H3029" t="s">
        <v>11</v>
      </c>
      <c r="I3029">
        <v>1</v>
      </c>
      <c r="J3029" t="s">
        <v>19</v>
      </c>
      <c r="K3029" t="s">
        <v>11</v>
      </c>
    </row>
    <row r="3030" spans="1:11" x14ac:dyDescent="0.25">
      <c r="A3030" t="str">
        <f t="shared" si="189"/>
        <v>1103</v>
      </c>
      <c r="B3030" t="str">
        <f>"6"</f>
        <v>6</v>
      </c>
      <c r="C3030" t="s">
        <v>3834</v>
      </c>
      <c r="D3030" t="str">
        <f t="shared" si="187"/>
        <v>2</v>
      </c>
      <c r="E3030">
        <v>2444</v>
      </c>
      <c r="F3030">
        <v>1905</v>
      </c>
      <c r="G3030" t="s">
        <v>316</v>
      </c>
      <c r="H3030" t="s">
        <v>11</v>
      </c>
      <c r="I3030">
        <v>2</v>
      </c>
      <c r="J3030" t="s">
        <v>19</v>
      </c>
      <c r="K3030" t="s">
        <v>11</v>
      </c>
    </row>
    <row r="3031" spans="1:11" x14ac:dyDescent="0.25">
      <c r="A3031" t="str">
        <f t="shared" si="189"/>
        <v>1103</v>
      </c>
      <c r="B3031" t="str">
        <f>"7"</f>
        <v>7</v>
      </c>
      <c r="C3031" t="s">
        <v>3835</v>
      </c>
      <c r="D3031" t="str">
        <f t="shared" si="187"/>
        <v>2</v>
      </c>
      <c r="E3031">
        <v>2916</v>
      </c>
      <c r="F3031">
        <v>1912</v>
      </c>
      <c r="G3031" t="s">
        <v>316</v>
      </c>
      <c r="H3031" t="s">
        <v>11</v>
      </c>
      <c r="I3031">
        <v>2</v>
      </c>
      <c r="J3031" t="s">
        <v>19</v>
      </c>
      <c r="K3031" t="s">
        <v>11</v>
      </c>
    </row>
    <row r="3032" spans="1:11" x14ac:dyDescent="0.25">
      <c r="A3032" t="str">
        <f t="shared" si="189"/>
        <v>1103</v>
      </c>
      <c r="B3032" t="str">
        <f>"8"</f>
        <v>8</v>
      </c>
      <c r="C3032" t="s">
        <v>3836</v>
      </c>
      <c r="D3032" t="str">
        <f t="shared" si="187"/>
        <v>2</v>
      </c>
      <c r="E3032">
        <v>2157</v>
      </c>
      <c r="F3032">
        <v>1980</v>
      </c>
      <c r="G3032" t="s">
        <v>37</v>
      </c>
      <c r="H3032" t="s">
        <v>11</v>
      </c>
      <c r="I3032">
        <v>1</v>
      </c>
      <c r="J3032" t="s">
        <v>19</v>
      </c>
      <c r="K3032" t="s">
        <v>11</v>
      </c>
    </row>
    <row r="3033" spans="1:11" x14ac:dyDescent="0.25">
      <c r="A3033" t="str">
        <f t="shared" si="189"/>
        <v>1103</v>
      </c>
      <c r="B3033" t="str">
        <f>"8.01"</f>
        <v>8.01</v>
      </c>
      <c r="C3033" t="s">
        <v>3837</v>
      </c>
      <c r="D3033" t="str">
        <f t="shared" si="187"/>
        <v>2</v>
      </c>
      <c r="E3033">
        <v>2180</v>
      </c>
      <c r="F3033">
        <v>1980</v>
      </c>
      <c r="G3033" t="s">
        <v>3838</v>
      </c>
      <c r="H3033" t="s">
        <v>11</v>
      </c>
      <c r="I3033">
        <v>1</v>
      </c>
      <c r="J3033" t="s">
        <v>19</v>
      </c>
      <c r="K3033" t="s">
        <v>11</v>
      </c>
    </row>
    <row r="3034" spans="1:11" x14ac:dyDescent="0.25">
      <c r="A3034" t="str">
        <f t="shared" si="189"/>
        <v>1103</v>
      </c>
      <c r="B3034" t="str">
        <f>"9"</f>
        <v>9</v>
      </c>
      <c r="C3034" t="s">
        <v>3839</v>
      </c>
      <c r="D3034" t="str">
        <f t="shared" si="187"/>
        <v>2</v>
      </c>
      <c r="E3034">
        <v>1541</v>
      </c>
      <c r="F3034">
        <v>1949</v>
      </c>
      <c r="G3034" t="s">
        <v>29</v>
      </c>
      <c r="H3034" t="s">
        <v>11</v>
      </c>
      <c r="I3034">
        <v>1</v>
      </c>
      <c r="J3034" t="s">
        <v>19</v>
      </c>
      <c r="K3034" t="s">
        <v>11</v>
      </c>
    </row>
    <row r="3035" spans="1:11" x14ac:dyDescent="0.25">
      <c r="A3035" t="str">
        <f t="shared" si="189"/>
        <v>1103</v>
      </c>
      <c r="B3035" t="str">
        <f>"10"</f>
        <v>10</v>
      </c>
      <c r="C3035" t="s">
        <v>3840</v>
      </c>
      <c r="D3035" t="str">
        <f t="shared" si="187"/>
        <v>2</v>
      </c>
      <c r="E3035">
        <v>1226</v>
      </c>
      <c r="F3035">
        <v>1924</v>
      </c>
      <c r="G3035" t="s">
        <v>29</v>
      </c>
      <c r="H3035" t="s">
        <v>11</v>
      </c>
      <c r="I3035">
        <v>1</v>
      </c>
      <c r="J3035" t="s">
        <v>19</v>
      </c>
      <c r="K3035" t="s">
        <v>11</v>
      </c>
    </row>
    <row r="3036" spans="1:11" x14ac:dyDescent="0.25">
      <c r="A3036" t="str">
        <f t="shared" si="189"/>
        <v>1103</v>
      </c>
      <c r="B3036" t="str">
        <f>"11"</f>
        <v>11</v>
      </c>
      <c r="C3036" t="s">
        <v>3841</v>
      </c>
      <c r="D3036" t="str">
        <f t="shared" si="187"/>
        <v>2</v>
      </c>
      <c r="E3036">
        <v>1688</v>
      </c>
      <c r="F3036">
        <v>1925</v>
      </c>
      <c r="G3036" t="s">
        <v>29</v>
      </c>
      <c r="H3036" t="s">
        <v>11</v>
      </c>
      <c r="I3036">
        <v>1</v>
      </c>
      <c r="J3036" t="s">
        <v>19</v>
      </c>
      <c r="K3036" t="s">
        <v>11</v>
      </c>
    </row>
    <row r="3037" spans="1:11" x14ac:dyDescent="0.25">
      <c r="A3037" t="str">
        <f t="shared" si="189"/>
        <v>1103</v>
      </c>
      <c r="B3037" t="str">
        <f>"12"</f>
        <v>12</v>
      </c>
      <c r="C3037" t="s">
        <v>3842</v>
      </c>
      <c r="D3037" t="str">
        <f t="shared" si="187"/>
        <v>2</v>
      </c>
      <c r="E3037">
        <v>792</v>
      </c>
      <c r="F3037">
        <v>1973</v>
      </c>
      <c r="G3037" t="s">
        <v>27</v>
      </c>
      <c r="H3037" t="s">
        <v>11</v>
      </c>
      <c r="I3037">
        <v>1</v>
      </c>
      <c r="J3037" t="s">
        <v>19</v>
      </c>
      <c r="K3037" t="s">
        <v>11</v>
      </c>
    </row>
    <row r="3038" spans="1:11" x14ac:dyDescent="0.25">
      <c r="A3038" t="str">
        <f t="shared" si="189"/>
        <v>1103</v>
      </c>
      <c r="B3038" t="str">
        <f>"13"</f>
        <v>13</v>
      </c>
      <c r="C3038" t="s">
        <v>3843</v>
      </c>
      <c r="D3038" t="str">
        <f t="shared" si="187"/>
        <v>2</v>
      </c>
      <c r="E3038">
        <v>1451</v>
      </c>
      <c r="F3038">
        <v>1940</v>
      </c>
      <c r="G3038" t="s">
        <v>123</v>
      </c>
      <c r="H3038" t="s">
        <v>11</v>
      </c>
      <c r="I3038">
        <v>1</v>
      </c>
      <c r="J3038" t="s">
        <v>19</v>
      </c>
      <c r="K3038" t="s">
        <v>11</v>
      </c>
    </row>
    <row r="3039" spans="1:11" x14ac:dyDescent="0.25">
      <c r="A3039" t="str">
        <f t="shared" si="189"/>
        <v>1103</v>
      </c>
      <c r="B3039" t="str">
        <f>"14"</f>
        <v>14</v>
      </c>
      <c r="C3039" t="s">
        <v>3844</v>
      </c>
      <c r="D3039" t="str">
        <f t="shared" ref="D3039:D3102" si="190">"2"</f>
        <v>2</v>
      </c>
      <c r="E3039">
        <v>1473</v>
      </c>
      <c r="F3039">
        <v>1937</v>
      </c>
      <c r="G3039" t="s">
        <v>35</v>
      </c>
      <c r="H3039" t="s">
        <v>11</v>
      </c>
      <c r="I3039">
        <v>1</v>
      </c>
      <c r="J3039" t="s">
        <v>19</v>
      </c>
      <c r="K3039" t="s">
        <v>11</v>
      </c>
    </row>
    <row r="3040" spans="1:11" x14ac:dyDescent="0.25">
      <c r="A3040" t="str">
        <f t="shared" si="189"/>
        <v>1103</v>
      </c>
      <c r="B3040" t="str">
        <f>"15"</f>
        <v>15</v>
      </c>
      <c r="C3040" t="s">
        <v>3845</v>
      </c>
      <c r="D3040" t="str">
        <f t="shared" si="190"/>
        <v>2</v>
      </c>
      <c r="E3040">
        <v>2304</v>
      </c>
      <c r="F3040">
        <v>1937</v>
      </c>
      <c r="G3040" t="s">
        <v>35</v>
      </c>
      <c r="H3040" t="s">
        <v>11</v>
      </c>
      <c r="I3040">
        <v>1</v>
      </c>
      <c r="J3040" t="s">
        <v>19</v>
      </c>
      <c r="K3040" t="s">
        <v>11</v>
      </c>
    </row>
    <row r="3041" spans="1:11" x14ac:dyDescent="0.25">
      <c r="A3041" t="str">
        <f t="shared" si="189"/>
        <v>1103</v>
      </c>
      <c r="B3041" t="str">
        <f>"16"</f>
        <v>16</v>
      </c>
      <c r="C3041" t="s">
        <v>3846</v>
      </c>
      <c r="D3041" t="str">
        <f t="shared" si="190"/>
        <v>2</v>
      </c>
      <c r="E3041">
        <v>1440</v>
      </c>
      <c r="F3041">
        <v>1922</v>
      </c>
      <c r="G3041" t="s">
        <v>29</v>
      </c>
      <c r="H3041" t="s">
        <v>11</v>
      </c>
      <c r="I3041">
        <v>1</v>
      </c>
      <c r="J3041" t="s">
        <v>19</v>
      </c>
      <c r="K3041" t="s">
        <v>11</v>
      </c>
    </row>
    <row r="3042" spans="1:11" x14ac:dyDescent="0.25">
      <c r="A3042" t="str">
        <f t="shared" si="189"/>
        <v>1103</v>
      </c>
      <c r="B3042" t="str">
        <f>"17"</f>
        <v>17</v>
      </c>
      <c r="C3042" t="s">
        <v>3847</v>
      </c>
      <c r="D3042" t="str">
        <f t="shared" si="190"/>
        <v>2</v>
      </c>
      <c r="E3042">
        <v>1752</v>
      </c>
      <c r="F3042">
        <v>1940</v>
      </c>
      <c r="G3042" t="s">
        <v>29</v>
      </c>
      <c r="H3042" t="s">
        <v>11</v>
      </c>
      <c r="I3042">
        <v>1</v>
      </c>
      <c r="J3042" t="s">
        <v>19</v>
      </c>
      <c r="K3042" t="s">
        <v>11</v>
      </c>
    </row>
    <row r="3043" spans="1:11" x14ac:dyDescent="0.25">
      <c r="A3043" t="str">
        <f t="shared" si="189"/>
        <v>1103</v>
      </c>
      <c r="B3043" t="str">
        <f>"18"</f>
        <v>18</v>
      </c>
      <c r="C3043" t="s">
        <v>3848</v>
      </c>
      <c r="D3043" t="str">
        <f t="shared" si="190"/>
        <v>2</v>
      </c>
      <c r="E3043">
        <v>2006</v>
      </c>
      <c r="F3043">
        <v>1940</v>
      </c>
      <c r="G3043" t="s">
        <v>49</v>
      </c>
      <c r="H3043" t="s">
        <v>11</v>
      </c>
      <c r="I3043">
        <v>1</v>
      </c>
      <c r="J3043" t="s">
        <v>19</v>
      </c>
      <c r="K3043" t="s">
        <v>11</v>
      </c>
    </row>
    <row r="3044" spans="1:11" x14ac:dyDescent="0.25">
      <c r="A3044" t="str">
        <f t="shared" si="189"/>
        <v>1103</v>
      </c>
      <c r="B3044" t="str">
        <f>"19"</f>
        <v>19</v>
      </c>
      <c r="C3044" t="s">
        <v>3849</v>
      </c>
      <c r="D3044" t="str">
        <f t="shared" si="190"/>
        <v>2</v>
      </c>
      <c r="E3044">
        <v>2171</v>
      </c>
      <c r="F3044">
        <v>1937</v>
      </c>
      <c r="G3044" t="s">
        <v>35</v>
      </c>
      <c r="H3044" t="s">
        <v>11</v>
      </c>
      <c r="I3044">
        <v>1</v>
      </c>
      <c r="J3044" t="s">
        <v>19</v>
      </c>
      <c r="K3044" t="s">
        <v>11</v>
      </c>
    </row>
    <row r="3045" spans="1:11" x14ac:dyDescent="0.25">
      <c r="A3045" t="str">
        <f t="shared" si="189"/>
        <v>1103</v>
      </c>
      <c r="B3045" t="str">
        <f>"20"</f>
        <v>20</v>
      </c>
      <c r="C3045" t="s">
        <v>3850</v>
      </c>
      <c r="D3045" t="str">
        <f t="shared" si="190"/>
        <v>2</v>
      </c>
      <c r="E3045">
        <v>1763</v>
      </c>
      <c r="F3045">
        <v>1937</v>
      </c>
      <c r="G3045" t="s">
        <v>49</v>
      </c>
      <c r="H3045" t="s">
        <v>11</v>
      </c>
      <c r="I3045">
        <v>1</v>
      </c>
      <c r="J3045" t="s">
        <v>19</v>
      </c>
      <c r="K3045" t="s">
        <v>11</v>
      </c>
    </row>
    <row r="3046" spans="1:11" x14ac:dyDescent="0.25">
      <c r="A3046" t="str">
        <f t="shared" si="189"/>
        <v>1103</v>
      </c>
      <c r="B3046" t="str">
        <f>"21"</f>
        <v>21</v>
      </c>
      <c r="C3046" t="s">
        <v>3851</v>
      </c>
      <c r="D3046" t="str">
        <f t="shared" si="190"/>
        <v>2</v>
      </c>
      <c r="E3046">
        <v>1575</v>
      </c>
      <c r="F3046">
        <v>1939</v>
      </c>
      <c r="G3046" t="s">
        <v>35</v>
      </c>
      <c r="H3046" t="s">
        <v>11</v>
      </c>
      <c r="I3046">
        <v>1</v>
      </c>
      <c r="J3046" t="s">
        <v>19</v>
      </c>
      <c r="K3046" t="s">
        <v>11</v>
      </c>
    </row>
    <row r="3047" spans="1:11" x14ac:dyDescent="0.25">
      <c r="A3047" t="str">
        <f t="shared" si="189"/>
        <v>1103</v>
      </c>
      <c r="B3047" t="str">
        <f>"22"</f>
        <v>22</v>
      </c>
      <c r="C3047" t="s">
        <v>3852</v>
      </c>
      <c r="D3047" t="str">
        <f t="shared" si="190"/>
        <v>2</v>
      </c>
      <c r="E3047">
        <v>1430</v>
      </c>
      <c r="F3047">
        <v>1940</v>
      </c>
      <c r="G3047" t="s">
        <v>27</v>
      </c>
      <c r="H3047" t="s">
        <v>11</v>
      </c>
      <c r="I3047">
        <v>1</v>
      </c>
      <c r="J3047" t="s">
        <v>19</v>
      </c>
      <c r="K3047" t="s">
        <v>11</v>
      </c>
    </row>
    <row r="3048" spans="1:11" x14ac:dyDescent="0.25">
      <c r="A3048" t="str">
        <f t="shared" si="189"/>
        <v>1103</v>
      </c>
      <c r="B3048" t="str">
        <f>"23"</f>
        <v>23</v>
      </c>
      <c r="C3048" t="s">
        <v>1758</v>
      </c>
      <c r="D3048" t="str">
        <f t="shared" si="190"/>
        <v>2</v>
      </c>
      <c r="E3048">
        <v>2090</v>
      </c>
      <c r="F3048">
        <v>1941</v>
      </c>
      <c r="G3048" t="s">
        <v>35</v>
      </c>
      <c r="H3048" t="s">
        <v>11</v>
      </c>
      <c r="I3048">
        <v>1</v>
      </c>
      <c r="J3048" t="s">
        <v>19</v>
      </c>
      <c r="K3048" t="s">
        <v>11</v>
      </c>
    </row>
    <row r="3049" spans="1:11" x14ac:dyDescent="0.25">
      <c r="A3049" t="str">
        <f t="shared" ref="A3049:A3068" si="191">"1104"</f>
        <v>1104</v>
      </c>
      <c r="B3049" t="str">
        <f>"1"</f>
        <v>1</v>
      </c>
      <c r="C3049" t="s">
        <v>3853</v>
      </c>
      <c r="D3049" t="str">
        <f t="shared" si="190"/>
        <v>2</v>
      </c>
      <c r="E3049">
        <v>1388</v>
      </c>
      <c r="F3049">
        <v>1931</v>
      </c>
      <c r="G3049" t="s">
        <v>123</v>
      </c>
      <c r="H3049" t="s">
        <v>11</v>
      </c>
      <c r="I3049">
        <v>1</v>
      </c>
      <c r="J3049" t="s">
        <v>19</v>
      </c>
      <c r="K3049" t="s">
        <v>11</v>
      </c>
    </row>
    <row r="3050" spans="1:11" x14ac:dyDescent="0.25">
      <c r="A3050" t="str">
        <f t="shared" si="191"/>
        <v>1104</v>
      </c>
      <c r="B3050" t="str">
        <f>"2"</f>
        <v>2</v>
      </c>
      <c r="C3050" t="s">
        <v>3854</v>
      </c>
      <c r="D3050" t="str">
        <f t="shared" si="190"/>
        <v>2</v>
      </c>
      <c r="E3050">
        <v>1622</v>
      </c>
      <c r="F3050">
        <v>1938</v>
      </c>
      <c r="G3050" t="s">
        <v>27</v>
      </c>
      <c r="H3050" t="s">
        <v>11</v>
      </c>
      <c r="I3050">
        <v>1</v>
      </c>
      <c r="J3050" t="s">
        <v>19</v>
      </c>
      <c r="K3050" t="s">
        <v>11</v>
      </c>
    </row>
    <row r="3051" spans="1:11" x14ac:dyDescent="0.25">
      <c r="A3051" t="str">
        <f t="shared" si="191"/>
        <v>1104</v>
      </c>
      <c r="B3051" t="str">
        <f>"3"</f>
        <v>3</v>
      </c>
      <c r="C3051" t="s">
        <v>3855</v>
      </c>
      <c r="D3051" t="str">
        <f t="shared" si="190"/>
        <v>2</v>
      </c>
      <c r="E3051">
        <v>1808</v>
      </c>
      <c r="F3051">
        <v>1938</v>
      </c>
      <c r="G3051" t="s">
        <v>35</v>
      </c>
      <c r="H3051" t="s">
        <v>11</v>
      </c>
      <c r="I3051">
        <v>1</v>
      </c>
      <c r="J3051" t="s">
        <v>19</v>
      </c>
      <c r="K3051" t="s">
        <v>11</v>
      </c>
    </row>
    <row r="3052" spans="1:11" x14ac:dyDescent="0.25">
      <c r="A3052" t="str">
        <f t="shared" si="191"/>
        <v>1104</v>
      </c>
      <c r="B3052" t="str">
        <f>"4"</f>
        <v>4</v>
      </c>
      <c r="C3052" t="s">
        <v>3856</v>
      </c>
      <c r="D3052" t="str">
        <f t="shared" si="190"/>
        <v>2</v>
      </c>
      <c r="E3052">
        <v>1600</v>
      </c>
      <c r="F3052">
        <v>1938</v>
      </c>
      <c r="G3052" t="s">
        <v>35</v>
      </c>
      <c r="H3052" t="s">
        <v>11</v>
      </c>
      <c r="I3052">
        <v>1</v>
      </c>
      <c r="J3052" t="s">
        <v>19</v>
      </c>
      <c r="K3052" t="s">
        <v>11</v>
      </c>
    </row>
    <row r="3053" spans="1:11" x14ac:dyDescent="0.25">
      <c r="A3053" t="str">
        <f t="shared" si="191"/>
        <v>1104</v>
      </c>
      <c r="B3053" t="str">
        <f>"5"</f>
        <v>5</v>
      </c>
      <c r="C3053" t="s">
        <v>3857</v>
      </c>
      <c r="D3053" t="str">
        <f t="shared" si="190"/>
        <v>2</v>
      </c>
      <c r="E3053">
        <v>1553</v>
      </c>
      <c r="F3053">
        <v>1941</v>
      </c>
      <c r="G3053" t="s">
        <v>35</v>
      </c>
      <c r="H3053" t="s">
        <v>11</v>
      </c>
      <c r="I3053">
        <v>1</v>
      </c>
      <c r="J3053" t="s">
        <v>19</v>
      </c>
      <c r="K3053" t="s">
        <v>11</v>
      </c>
    </row>
    <row r="3054" spans="1:11" x14ac:dyDescent="0.25">
      <c r="A3054" t="str">
        <f t="shared" si="191"/>
        <v>1104</v>
      </c>
      <c r="B3054" t="str">
        <f>"6"</f>
        <v>6</v>
      </c>
      <c r="C3054" t="s">
        <v>3858</v>
      </c>
      <c r="D3054" t="str">
        <f t="shared" si="190"/>
        <v>2</v>
      </c>
      <c r="E3054">
        <v>1699</v>
      </c>
      <c r="F3054">
        <v>1939</v>
      </c>
      <c r="G3054" t="s">
        <v>35</v>
      </c>
      <c r="H3054" t="s">
        <v>11</v>
      </c>
      <c r="I3054">
        <v>1</v>
      </c>
      <c r="J3054" t="s">
        <v>19</v>
      </c>
      <c r="K3054" t="s">
        <v>11</v>
      </c>
    </row>
    <row r="3055" spans="1:11" x14ac:dyDescent="0.25">
      <c r="A3055" t="str">
        <f t="shared" si="191"/>
        <v>1104</v>
      </c>
      <c r="B3055" t="str">
        <f>"7"</f>
        <v>7</v>
      </c>
      <c r="C3055" t="s">
        <v>3859</v>
      </c>
      <c r="D3055" t="str">
        <f t="shared" si="190"/>
        <v>2</v>
      </c>
      <c r="E3055">
        <v>1743</v>
      </c>
      <c r="F3055">
        <v>1939</v>
      </c>
      <c r="G3055" t="s">
        <v>35</v>
      </c>
      <c r="H3055" t="s">
        <v>11</v>
      </c>
      <c r="I3055">
        <v>1</v>
      </c>
      <c r="J3055" t="s">
        <v>19</v>
      </c>
      <c r="K3055" t="s">
        <v>11</v>
      </c>
    </row>
    <row r="3056" spans="1:11" x14ac:dyDescent="0.25">
      <c r="A3056" t="str">
        <f t="shared" si="191"/>
        <v>1104</v>
      </c>
      <c r="B3056" t="str">
        <f>"8"</f>
        <v>8</v>
      </c>
      <c r="C3056" t="s">
        <v>3860</v>
      </c>
      <c r="D3056" t="str">
        <f t="shared" si="190"/>
        <v>2</v>
      </c>
      <c r="E3056">
        <v>1863</v>
      </c>
      <c r="F3056">
        <v>1941</v>
      </c>
      <c r="G3056" t="s">
        <v>35</v>
      </c>
      <c r="H3056" t="s">
        <v>11</v>
      </c>
      <c r="I3056">
        <v>1</v>
      </c>
      <c r="J3056" t="s">
        <v>19</v>
      </c>
      <c r="K3056" t="s">
        <v>11</v>
      </c>
    </row>
    <row r="3057" spans="1:11" x14ac:dyDescent="0.25">
      <c r="A3057" t="str">
        <f t="shared" si="191"/>
        <v>1104</v>
      </c>
      <c r="B3057" t="str">
        <f>"9"</f>
        <v>9</v>
      </c>
      <c r="C3057" t="s">
        <v>3861</v>
      </c>
      <c r="D3057" t="str">
        <f t="shared" si="190"/>
        <v>2</v>
      </c>
      <c r="E3057">
        <v>1582</v>
      </c>
      <c r="F3057">
        <v>1937</v>
      </c>
      <c r="G3057" t="s">
        <v>35</v>
      </c>
      <c r="H3057" t="s">
        <v>11</v>
      </c>
      <c r="I3057">
        <v>1</v>
      </c>
      <c r="J3057" t="s">
        <v>19</v>
      </c>
      <c r="K3057" t="s">
        <v>11</v>
      </c>
    </row>
    <row r="3058" spans="1:11" x14ac:dyDescent="0.25">
      <c r="A3058" t="str">
        <f t="shared" si="191"/>
        <v>1104</v>
      </c>
      <c r="B3058" t="str">
        <f>"10"</f>
        <v>10</v>
      </c>
      <c r="C3058" t="s">
        <v>3862</v>
      </c>
      <c r="D3058" t="str">
        <f t="shared" si="190"/>
        <v>2</v>
      </c>
      <c r="E3058">
        <v>1631</v>
      </c>
      <c r="F3058">
        <v>1940</v>
      </c>
      <c r="G3058" t="s">
        <v>2479</v>
      </c>
      <c r="H3058" t="s">
        <v>11</v>
      </c>
      <c r="I3058">
        <v>1</v>
      </c>
      <c r="J3058" t="s">
        <v>19</v>
      </c>
      <c r="K3058" t="s">
        <v>11</v>
      </c>
    </row>
    <row r="3059" spans="1:11" x14ac:dyDescent="0.25">
      <c r="A3059" t="str">
        <f t="shared" si="191"/>
        <v>1104</v>
      </c>
      <c r="B3059" t="str">
        <f>"11"</f>
        <v>11</v>
      </c>
      <c r="C3059" t="s">
        <v>3863</v>
      </c>
      <c r="D3059" t="str">
        <f t="shared" si="190"/>
        <v>2</v>
      </c>
      <c r="E3059">
        <v>1337</v>
      </c>
      <c r="F3059">
        <v>1942</v>
      </c>
      <c r="G3059" t="s">
        <v>35</v>
      </c>
      <c r="H3059" t="s">
        <v>11</v>
      </c>
      <c r="I3059">
        <v>1</v>
      </c>
      <c r="J3059" t="s">
        <v>19</v>
      </c>
      <c r="K3059" t="s">
        <v>11</v>
      </c>
    </row>
    <row r="3060" spans="1:11" x14ac:dyDescent="0.25">
      <c r="A3060" t="str">
        <f t="shared" si="191"/>
        <v>1104</v>
      </c>
      <c r="B3060" t="str">
        <f>"12"</f>
        <v>12</v>
      </c>
      <c r="C3060" t="s">
        <v>3864</v>
      </c>
      <c r="D3060" t="str">
        <f t="shared" si="190"/>
        <v>2</v>
      </c>
      <c r="E3060">
        <v>2090</v>
      </c>
      <c r="F3060">
        <v>1937</v>
      </c>
      <c r="G3060" t="s">
        <v>35</v>
      </c>
      <c r="H3060" t="s">
        <v>11</v>
      </c>
      <c r="I3060">
        <v>1</v>
      </c>
      <c r="J3060" t="s">
        <v>19</v>
      </c>
      <c r="K3060" t="s">
        <v>11</v>
      </c>
    </row>
    <row r="3061" spans="1:11" x14ac:dyDescent="0.25">
      <c r="A3061" t="str">
        <f t="shared" si="191"/>
        <v>1104</v>
      </c>
      <c r="B3061" t="str">
        <f>"13"</f>
        <v>13</v>
      </c>
      <c r="C3061" t="s">
        <v>3865</v>
      </c>
      <c r="D3061" t="str">
        <f t="shared" si="190"/>
        <v>2</v>
      </c>
      <c r="E3061">
        <v>1732</v>
      </c>
      <c r="F3061">
        <v>1937</v>
      </c>
      <c r="G3061" t="s">
        <v>27</v>
      </c>
      <c r="H3061" t="s">
        <v>11</v>
      </c>
      <c r="I3061">
        <v>1</v>
      </c>
      <c r="J3061" t="s">
        <v>19</v>
      </c>
      <c r="K3061" t="s">
        <v>11</v>
      </c>
    </row>
    <row r="3062" spans="1:11" x14ac:dyDescent="0.25">
      <c r="A3062" t="str">
        <f t="shared" si="191"/>
        <v>1104</v>
      </c>
      <c r="B3062" t="str">
        <f>"14"</f>
        <v>14</v>
      </c>
      <c r="C3062" t="s">
        <v>3866</v>
      </c>
      <c r="D3062" t="str">
        <f t="shared" si="190"/>
        <v>2</v>
      </c>
      <c r="E3062">
        <v>2025</v>
      </c>
      <c r="F3062">
        <v>1937</v>
      </c>
      <c r="G3062" t="s">
        <v>35</v>
      </c>
      <c r="H3062" t="s">
        <v>11</v>
      </c>
      <c r="I3062">
        <v>1</v>
      </c>
      <c r="J3062" t="s">
        <v>19</v>
      </c>
      <c r="K3062" t="s">
        <v>11</v>
      </c>
    </row>
    <row r="3063" spans="1:11" x14ac:dyDescent="0.25">
      <c r="A3063" t="str">
        <f t="shared" si="191"/>
        <v>1104</v>
      </c>
      <c r="B3063" t="str">
        <f>"15"</f>
        <v>15</v>
      </c>
      <c r="C3063" t="s">
        <v>3867</v>
      </c>
      <c r="D3063" t="str">
        <f t="shared" si="190"/>
        <v>2</v>
      </c>
      <c r="E3063">
        <v>1550</v>
      </c>
      <c r="F3063">
        <v>1937</v>
      </c>
      <c r="G3063" t="s">
        <v>35</v>
      </c>
      <c r="H3063" t="s">
        <v>11</v>
      </c>
      <c r="I3063">
        <v>1</v>
      </c>
      <c r="J3063" t="s">
        <v>19</v>
      </c>
      <c r="K3063" t="s">
        <v>11</v>
      </c>
    </row>
    <row r="3064" spans="1:11" x14ac:dyDescent="0.25">
      <c r="A3064" t="str">
        <f t="shared" si="191"/>
        <v>1104</v>
      </c>
      <c r="B3064" t="str">
        <f>"16"</f>
        <v>16</v>
      </c>
      <c r="C3064" t="s">
        <v>3868</v>
      </c>
      <c r="D3064" t="str">
        <f t="shared" si="190"/>
        <v>2</v>
      </c>
      <c r="E3064">
        <v>1661</v>
      </c>
      <c r="F3064">
        <v>1937</v>
      </c>
      <c r="G3064" t="s">
        <v>35</v>
      </c>
      <c r="H3064" t="s">
        <v>11</v>
      </c>
      <c r="I3064">
        <v>1</v>
      </c>
      <c r="J3064" t="s">
        <v>19</v>
      </c>
      <c r="K3064" t="s">
        <v>11</v>
      </c>
    </row>
    <row r="3065" spans="1:11" x14ac:dyDescent="0.25">
      <c r="A3065" t="str">
        <f t="shared" si="191"/>
        <v>1104</v>
      </c>
      <c r="B3065" t="str">
        <f>"17"</f>
        <v>17</v>
      </c>
      <c r="C3065" t="s">
        <v>3869</v>
      </c>
      <c r="D3065" t="str">
        <f t="shared" si="190"/>
        <v>2</v>
      </c>
      <c r="E3065">
        <v>1568</v>
      </c>
      <c r="F3065">
        <v>1937</v>
      </c>
      <c r="G3065" t="s">
        <v>35</v>
      </c>
      <c r="H3065" t="s">
        <v>11</v>
      </c>
      <c r="I3065">
        <v>1</v>
      </c>
      <c r="J3065" t="s">
        <v>19</v>
      </c>
      <c r="K3065" t="s">
        <v>11</v>
      </c>
    </row>
    <row r="3066" spans="1:11" x14ac:dyDescent="0.25">
      <c r="A3066" t="str">
        <f t="shared" si="191"/>
        <v>1104</v>
      </c>
      <c r="B3066" t="str">
        <f>"18"</f>
        <v>18</v>
      </c>
      <c r="C3066" t="s">
        <v>3870</v>
      </c>
      <c r="D3066" t="str">
        <f t="shared" si="190"/>
        <v>2</v>
      </c>
      <c r="E3066">
        <v>2401</v>
      </c>
      <c r="F3066">
        <v>1947</v>
      </c>
      <c r="G3066" t="s">
        <v>35</v>
      </c>
      <c r="H3066" t="s">
        <v>11</v>
      </c>
      <c r="I3066">
        <v>1</v>
      </c>
      <c r="J3066" t="s">
        <v>19</v>
      </c>
      <c r="K3066" t="s">
        <v>11</v>
      </c>
    </row>
    <row r="3067" spans="1:11" x14ac:dyDescent="0.25">
      <c r="A3067" t="str">
        <f t="shared" si="191"/>
        <v>1104</v>
      </c>
      <c r="B3067" t="str">
        <f>"19"</f>
        <v>19</v>
      </c>
      <c r="C3067" t="s">
        <v>3871</v>
      </c>
      <c r="D3067" t="str">
        <f t="shared" si="190"/>
        <v>2</v>
      </c>
      <c r="E3067">
        <v>1657</v>
      </c>
      <c r="F3067">
        <v>1938</v>
      </c>
      <c r="G3067" t="s">
        <v>35</v>
      </c>
      <c r="H3067" t="s">
        <v>11</v>
      </c>
      <c r="I3067">
        <v>1</v>
      </c>
      <c r="J3067" t="s">
        <v>19</v>
      </c>
      <c r="K3067" t="s">
        <v>11</v>
      </c>
    </row>
    <row r="3068" spans="1:11" x14ac:dyDescent="0.25">
      <c r="A3068" t="str">
        <f t="shared" si="191"/>
        <v>1104</v>
      </c>
      <c r="B3068" t="str">
        <f>"20"</f>
        <v>20</v>
      </c>
      <c r="C3068" t="s">
        <v>3872</v>
      </c>
      <c r="D3068" t="str">
        <f t="shared" si="190"/>
        <v>2</v>
      </c>
      <c r="E3068">
        <v>2364</v>
      </c>
      <c r="F3068">
        <v>1959</v>
      </c>
      <c r="G3068" t="s">
        <v>37</v>
      </c>
      <c r="H3068" t="s">
        <v>11</v>
      </c>
      <c r="I3068">
        <v>1</v>
      </c>
      <c r="J3068" t="s">
        <v>19</v>
      </c>
      <c r="K3068" t="s">
        <v>11</v>
      </c>
    </row>
    <row r="3069" spans="1:11" x14ac:dyDescent="0.25">
      <c r="A3069" t="str">
        <f t="shared" ref="A3069:A3097" si="192">"1105"</f>
        <v>1105</v>
      </c>
      <c r="B3069" t="str">
        <f>"1"</f>
        <v>1</v>
      </c>
      <c r="C3069" t="s">
        <v>3873</v>
      </c>
      <c r="D3069" t="str">
        <f t="shared" si="190"/>
        <v>2</v>
      </c>
      <c r="E3069">
        <v>2494</v>
      </c>
      <c r="F3069">
        <v>1955</v>
      </c>
      <c r="G3069" t="s">
        <v>25</v>
      </c>
      <c r="H3069" t="s">
        <v>11</v>
      </c>
      <c r="I3069">
        <v>1</v>
      </c>
      <c r="J3069" t="s">
        <v>19</v>
      </c>
      <c r="K3069" t="s">
        <v>11</v>
      </c>
    </row>
    <row r="3070" spans="1:11" x14ac:dyDescent="0.25">
      <c r="A3070" t="str">
        <f t="shared" si="192"/>
        <v>1105</v>
      </c>
      <c r="B3070" t="str">
        <f>"2"</f>
        <v>2</v>
      </c>
      <c r="C3070" t="s">
        <v>3874</v>
      </c>
      <c r="D3070" t="str">
        <f t="shared" si="190"/>
        <v>2</v>
      </c>
      <c r="E3070">
        <v>1702</v>
      </c>
      <c r="F3070">
        <v>1948</v>
      </c>
      <c r="G3070" t="s">
        <v>35</v>
      </c>
      <c r="H3070" t="s">
        <v>11</v>
      </c>
      <c r="I3070">
        <v>1</v>
      </c>
      <c r="J3070" t="s">
        <v>19</v>
      </c>
      <c r="K3070" t="s">
        <v>11</v>
      </c>
    </row>
    <row r="3071" spans="1:11" x14ac:dyDescent="0.25">
      <c r="A3071" t="str">
        <f t="shared" si="192"/>
        <v>1105</v>
      </c>
      <c r="B3071" t="str">
        <f>"3"</f>
        <v>3</v>
      </c>
      <c r="C3071" t="s">
        <v>3875</v>
      </c>
      <c r="D3071" t="str">
        <f t="shared" si="190"/>
        <v>2</v>
      </c>
      <c r="E3071">
        <v>1476</v>
      </c>
      <c r="F3071">
        <v>1937</v>
      </c>
      <c r="G3071" t="s">
        <v>35</v>
      </c>
      <c r="H3071" t="s">
        <v>11</v>
      </c>
      <c r="I3071">
        <v>1</v>
      </c>
      <c r="J3071" t="s">
        <v>19</v>
      </c>
      <c r="K3071" t="s">
        <v>11</v>
      </c>
    </row>
    <row r="3072" spans="1:11" x14ac:dyDescent="0.25">
      <c r="A3072" t="str">
        <f t="shared" si="192"/>
        <v>1105</v>
      </c>
      <c r="B3072" t="str">
        <f>"4"</f>
        <v>4</v>
      </c>
      <c r="C3072" t="s">
        <v>3876</v>
      </c>
      <c r="D3072" t="str">
        <f t="shared" si="190"/>
        <v>2</v>
      </c>
      <c r="E3072">
        <v>1542</v>
      </c>
      <c r="F3072">
        <v>1937</v>
      </c>
      <c r="G3072" t="s">
        <v>35</v>
      </c>
      <c r="H3072" t="s">
        <v>11</v>
      </c>
      <c r="I3072">
        <v>1</v>
      </c>
      <c r="J3072" t="s">
        <v>19</v>
      </c>
      <c r="K3072" t="s">
        <v>11</v>
      </c>
    </row>
    <row r="3073" spans="1:11" x14ac:dyDescent="0.25">
      <c r="A3073" t="str">
        <f t="shared" si="192"/>
        <v>1105</v>
      </c>
      <c r="B3073" t="str">
        <f>"5"</f>
        <v>5</v>
      </c>
      <c r="C3073" t="s">
        <v>3877</v>
      </c>
      <c r="D3073" t="str">
        <f t="shared" si="190"/>
        <v>2</v>
      </c>
      <c r="E3073">
        <v>1762</v>
      </c>
      <c r="F3073">
        <v>1930</v>
      </c>
      <c r="G3073" t="s">
        <v>27</v>
      </c>
      <c r="H3073" t="s">
        <v>11</v>
      </c>
      <c r="I3073">
        <v>1</v>
      </c>
      <c r="J3073" t="s">
        <v>19</v>
      </c>
      <c r="K3073" t="s">
        <v>11</v>
      </c>
    </row>
    <row r="3074" spans="1:11" x14ac:dyDescent="0.25">
      <c r="A3074" t="str">
        <f t="shared" si="192"/>
        <v>1105</v>
      </c>
      <c r="B3074" t="str">
        <f>"6"</f>
        <v>6</v>
      </c>
      <c r="C3074" t="s">
        <v>3878</v>
      </c>
      <c r="D3074" t="str">
        <f t="shared" si="190"/>
        <v>2</v>
      </c>
      <c r="E3074">
        <v>1502</v>
      </c>
      <c r="F3074">
        <v>1934</v>
      </c>
      <c r="G3074" t="s">
        <v>187</v>
      </c>
      <c r="H3074" t="s">
        <v>11</v>
      </c>
      <c r="I3074">
        <v>1</v>
      </c>
      <c r="J3074" t="s">
        <v>19</v>
      </c>
      <c r="K3074" t="s">
        <v>11</v>
      </c>
    </row>
    <row r="3075" spans="1:11" x14ac:dyDescent="0.25">
      <c r="A3075" t="str">
        <f t="shared" si="192"/>
        <v>1105</v>
      </c>
      <c r="B3075" t="str">
        <f>"7"</f>
        <v>7</v>
      </c>
      <c r="C3075" t="s">
        <v>3879</v>
      </c>
      <c r="D3075" t="str">
        <f t="shared" si="190"/>
        <v>2</v>
      </c>
      <c r="E3075">
        <v>1711</v>
      </c>
      <c r="F3075">
        <v>1934</v>
      </c>
      <c r="G3075" t="s">
        <v>49</v>
      </c>
      <c r="H3075" t="s">
        <v>11</v>
      </c>
      <c r="I3075">
        <v>1</v>
      </c>
      <c r="J3075" t="s">
        <v>19</v>
      </c>
      <c r="K3075" t="s">
        <v>11</v>
      </c>
    </row>
    <row r="3076" spans="1:11" x14ac:dyDescent="0.25">
      <c r="A3076" t="str">
        <f t="shared" si="192"/>
        <v>1105</v>
      </c>
      <c r="B3076" t="str">
        <f>"8"</f>
        <v>8</v>
      </c>
      <c r="C3076" t="s">
        <v>3880</v>
      </c>
      <c r="D3076" t="str">
        <f t="shared" si="190"/>
        <v>2</v>
      </c>
      <c r="E3076">
        <v>2322</v>
      </c>
      <c r="F3076">
        <v>1936</v>
      </c>
      <c r="G3076" t="s">
        <v>49</v>
      </c>
      <c r="H3076" t="s">
        <v>11</v>
      </c>
      <c r="I3076">
        <v>1</v>
      </c>
      <c r="J3076" t="s">
        <v>19</v>
      </c>
      <c r="K3076" t="s">
        <v>11</v>
      </c>
    </row>
    <row r="3077" spans="1:11" x14ac:dyDescent="0.25">
      <c r="A3077" t="str">
        <f t="shared" si="192"/>
        <v>1105</v>
      </c>
      <c r="B3077" t="str">
        <f>"9"</f>
        <v>9</v>
      </c>
      <c r="C3077" t="s">
        <v>3881</v>
      </c>
      <c r="D3077" t="str">
        <f t="shared" si="190"/>
        <v>2</v>
      </c>
      <c r="E3077">
        <v>1591</v>
      </c>
      <c r="F3077">
        <v>1928</v>
      </c>
      <c r="G3077" t="s">
        <v>49</v>
      </c>
      <c r="H3077" t="s">
        <v>11</v>
      </c>
      <c r="I3077">
        <v>1</v>
      </c>
      <c r="J3077" t="s">
        <v>19</v>
      </c>
      <c r="K3077" t="s">
        <v>11</v>
      </c>
    </row>
    <row r="3078" spans="1:11" x14ac:dyDescent="0.25">
      <c r="A3078" t="str">
        <f t="shared" si="192"/>
        <v>1105</v>
      </c>
      <c r="B3078" t="str">
        <f>"10"</f>
        <v>10</v>
      </c>
      <c r="C3078" t="s">
        <v>3882</v>
      </c>
      <c r="D3078" t="str">
        <f t="shared" si="190"/>
        <v>2</v>
      </c>
      <c r="E3078">
        <v>1670</v>
      </c>
      <c r="F3078">
        <v>1931</v>
      </c>
      <c r="G3078" t="s">
        <v>49</v>
      </c>
      <c r="H3078" t="s">
        <v>11</v>
      </c>
      <c r="I3078">
        <v>1</v>
      </c>
      <c r="J3078" t="s">
        <v>19</v>
      </c>
      <c r="K3078" t="s">
        <v>11</v>
      </c>
    </row>
    <row r="3079" spans="1:11" x14ac:dyDescent="0.25">
      <c r="A3079" t="str">
        <f t="shared" si="192"/>
        <v>1105</v>
      </c>
      <c r="B3079" t="str">
        <f>"11"</f>
        <v>11</v>
      </c>
      <c r="C3079" t="s">
        <v>3883</v>
      </c>
      <c r="D3079" t="str">
        <f t="shared" si="190"/>
        <v>2</v>
      </c>
      <c r="E3079">
        <v>1536</v>
      </c>
      <c r="F3079">
        <v>1930</v>
      </c>
      <c r="G3079" t="s">
        <v>49</v>
      </c>
      <c r="H3079" t="s">
        <v>11</v>
      </c>
      <c r="I3079">
        <v>1</v>
      </c>
      <c r="J3079" t="s">
        <v>19</v>
      </c>
      <c r="K3079" t="s">
        <v>11</v>
      </c>
    </row>
    <row r="3080" spans="1:11" x14ac:dyDescent="0.25">
      <c r="A3080" t="str">
        <f t="shared" si="192"/>
        <v>1105</v>
      </c>
      <c r="B3080" t="str">
        <f>"12"</f>
        <v>12</v>
      </c>
      <c r="C3080" t="s">
        <v>3884</v>
      </c>
      <c r="D3080" t="str">
        <f t="shared" si="190"/>
        <v>2</v>
      </c>
      <c r="E3080">
        <v>1572</v>
      </c>
      <c r="F3080">
        <v>1930</v>
      </c>
      <c r="G3080" t="s">
        <v>49</v>
      </c>
      <c r="H3080" t="s">
        <v>11</v>
      </c>
      <c r="I3080">
        <v>1</v>
      </c>
      <c r="J3080" t="s">
        <v>19</v>
      </c>
      <c r="K3080" t="s">
        <v>11</v>
      </c>
    </row>
    <row r="3081" spans="1:11" x14ac:dyDescent="0.25">
      <c r="A3081" t="str">
        <f t="shared" si="192"/>
        <v>1105</v>
      </c>
      <c r="B3081" t="str">
        <f>"13"</f>
        <v>13</v>
      </c>
      <c r="C3081" t="s">
        <v>3885</v>
      </c>
      <c r="D3081" t="str">
        <f t="shared" si="190"/>
        <v>2</v>
      </c>
      <c r="E3081">
        <v>1919</v>
      </c>
      <c r="F3081">
        <v>1962</v>
      </c>
      <c r="G3081" t="s">
        <v>37</v>
      </c>
      <c r="H3081" t="s">
        <v>11</v>
      </c>
      <c r="I3081">
        <v>1</v>
      </c>
      <c r="J3081" t="s">
        <v>19</v>
      </c>
      <c r="K3081" t="s">
        <v>11</v>
      </c>
    </row>
    <row r="3082" spans="1:11" x14ac:dyDescent="0.25">
      <c r="A3082" t="str">
        <f t="shared" si="192"/>
        <v>1105</v>
      </c>
      <c r="B3082" t="str">
        <f>"14"</f>
        <v>14</v>
      </c>
      <c r="C3082" t="s">
        <v>3886</v>
      </c>
      <c r="D3082" t="str">
        <f t="shared" si="190"/>
        <v>2</v>
      </c>
      <c r="E3082">
        <v>1700</v>
      </c>
      <c r="F3082">
        <v>1941</v>
      </c>
      <c r="G3082" t="s">
        <v>49</v>
      </c>
      <c r="H3082" t="s">
        <v>11</v>
      </c>
      <c r="I3082">
        <v>1</v>
      </c>
      <c r="J3082" t="s">
        <v>19</v>
      </c>
      <c r="K3082" t="s">
        <v>11</v>
      </c>
    </row>
    <row r="3083" spans="1:11" x14ac:dyDescent="0.25">
      <c r="A3083" t="str">
        <f t="shared" si="192"/>
        <v>1105</v>
      </c>
      <c r="B3083" t="str">
        <f>"15"</f>
        <v>15</v>
      </c>
      <c r="C3083" t="s">
        <v>3887</v>
      </c>
      <c r="D3083" t="str">
        <f t="shared" si="190"/>
        <v>2</v>
      </c>
      <c r="E3083">
        <v>2021</v>
      </c>
      <c r="F3083">
        <v>1930</v>
      </c>
      <c r="G3083" t="s">
        <v>49</v>
      </c>
      <c r="H3083" t="s">
        <v>11</v>
      </c>
      <c r="I3083">
        <v>1</v>
      </c>
      <c r="J3083" t="s">
        <v>19</v>
      </c>
      <c r="K3083" t="s">
        <v>11</v>
      </c>
    </row>
    <row r="3084" spans="1:11" x14ac:dyDescent="0.25">
      <c r="A3084" t="str">
        <f t="shared" si="192"/>
        <v>1105</v>
      </c>
      <c r="B3084" t="str">
        <f>"16"</f>
        <v>16</v>
      </c>
      <c r="C3084" t="s">
        <v>3888</v>
      </c>
      <c r="D3084" t="str">
        <f t="shared" si="190"/>
        <v>2</v>
      </c>
      <c r="E3084">
        <v>1828</v>
      </c>
      <c r="F3084">
        <v>1960</v>
      </c>
      <c r="G3084" t="s">
        <v>49</v>
      </c>
      <c r="H3084" t="s">
        <v>11</v>
      </c>
      <c r="I3084">
        <v>1</v>
      </c>
      <c r="J3084" t="s">
        <v>19</v>
      </c>
      <c r="K3084" t="s">
        <v>11</v>
      </c>
    </row>
    <row r="3085" spans="1:11" x14ac:dyDescent="0.25">
      <c r="A3085" t="str">
        <f t="shared" si="192"/>
        <v>1105</v>
      </c>
      <c r="B3085" t="str">
        <f>"17"</f>
        <v>17</v>
      </c>
      <c r="C3085" t="s">
        <v>3889</v>
      </c>
      <c r="D3085" t="str">
        <f t="shared" si="190"/>
        <v>2</v>
      </c>
      <c r="E3085">
        <v>1627</v>
      </c>
      <c r="F3085">
        <v>1937</v>
      </c>
      <c r="G3085" t="s">
        <v>49</v>
      </c>
      <c r="H3085" t="s">
        <v>11</v>
      </c>
      <c r="I3085">
        <v>1</v>
      </c>
      <c r="J3085" t="s">
        <v>19</v>
      </c>
      <c r="K3085" t="s">
        <v>11</v>
      </c>
    </row>
    <row r="3086" spans="1:11" x14ac:dyDescent="0.25">
      <c r="A3086" t="str">
        <f t="shared" si="192"/>
        <v>1105</v>
      </c>
      <c r="B3086" t="str">
        <f>"18"</f>
        <v>18</v>
      </c>
      <c r="C3086" t="s">
        <v>3890</v>
      </c>
      <c r="D3086" t="str">
        <f t="shared" si="190"/>
        <v>2</v>
      </c>
      <c r="E3086">
        <v>1680</v>
      </c>
      <c r="F3086">
        <v>1930</v>
      </c>
      <c r="G3086" t="s">
        <v>49</v>
      </c>
      <c r="H3086" t="s">
        <v>11</v>
      </c>
      <c r="I3086">
        <v>1</v>
      </c>
      <c r="J3086" t="s">
        <v>19</v>
      </c>
      <c r="K3086" t="s">
        <v>11</v>
      </c>
    </row>
    <row r="3087" spans="1:11" x14ac:dyDescent="0.25">
      <c r="A3087" t="str">
        <f t="shared" si="192"/>
        <v>1105</v>
      </c>
      <c r="B3087" t="str">
        <f>"19"</f>
        <v>19</v>
      </c>
      <c r="C3087" t="s">
        <v>3891</v>
      </c>
      <c r="D3087" t="str">
        <f t="shared" si="190"/>
        <v>2</v>
      </c>
      <c r="E3087">
        <v>1920</v>
      </c>
      <c r="F3087">
        <v>1908</v>
      </c>
      <c r="G3087" t="s">
        <v>3892</v>
      </c>
      <c r="H3087" t="s">
        <v>11</v>
      </c>
      <c r="I3087">
        <v>2</v>
      </c>
      <c r="J3087" t="s">
        <v>19</v>
      </c>
      <c r="K3087" t="s">
        <v>11</v>
      </c>
    </row>
    <row r="3088" spans="1:11" x14ac:dyDescent="0.25">
      <c r="A3088" t="str">
        <f t="shared" si="192"/>
        <v>1105</v>
      </c>
      <c r="B3088" t="str">
        <f>"20"</f>
        <v>20</v>
      </c>
      <c r="C3088" t="s">
        <v>3893</v>
      </c>
      <c r="D3088" t="str">
        <f t="shared" si="190"/>
        <v>2</v>
      </c>
      <c r="E3088">
        <v>1089</v>
      </c>
      <c r="F3088">
        <v>1937</v>
      </c>
      <c r="G3088" t="s">
        <v>29</v>
      </c>
      <c r="H3088" t="s">
        <v>11</v>
      </c>
      <c r="I3088">
        <v>1</v>
      </c>
      <c r="J3088" t="s">
        <v>19</v>
      </c>
      <c r="K3088" t="s">
        <v>11</v>
      </c>
    </row>
    <row r="3089" spans="1:11" x14ac:dyDescent="0.25">
      <c r="A3089" t="str">
        <f t="shared" si="192"/>
        <v>1105</v>
      </c>
      <c r="B3089" t="str">
        <f>"20.01"</f>
        <v>20.01</v>
      </c>
      <c r="C3089" t="s">
        <v>3894</v>
      </c>
      <c r="D3089" t="str">
        <f t="shared" si="190"/>
        <v>2</v>
      </c>
      <c r="E3089">
        <v>2012</v>
      </c>
      <c r="F3089">
        <v>1988</v>
      </c>
      <c r="G3089" t="s">
        <v>3895</v>
      </c>
      <c r="H3089" t="s">
        <v>11</v>
      </c>
      <c r="I3089">
        <v>1</v>
      </c>
      <c r="J3089" t="s">
        <v>19</v>
      </c>
      <c r="K3089" t="s">
        <v>11</v>
      </c>
    </row>
    <row r="3090" spans="1:11" x14ac:dyDescent="0.25">
      <c r="A3090" t="str">
        <f t="shared" si="192"/>
        <v>1105</v>
      </c>
      <c r="B3090" t="str">
        <f>"21"</f>
        <v>21</v>
      </c>
      <c r="C3090" t="s">
        <v>3896</v>
      </c>
      <c r="D3090" t="str">
        <f t="shared" si="190"/>
        <v>2</v>
      </c>
      <c r="E3090">
        <v>2288</v>
      </c>
      <c r="F3090">
        <v>1962</v>
      </c>
      <c r="G3090" t="s">
        <v>35</v>
      </c>
      <c r="H3090" t="s">
        <v>11</v>
      </c>
      <c r="I3090">
        <v>1</v>
      </c>
      <c r="J3090" t="s">
        <v>19</v>
      </c>
      <c r="K3090" t="s">
        <v>11</v>
      </c>
    </row>
    <row r="3091" spans="1:11" x14ac:dyDescent="0.25">
      <c r="A3091" t="str">
        <f t="shared" si="192"/>
        <v>1105</v>
      </c>
      <c r="B3091" t="str">
        <f>"22"</f>
        <v>22</v>
      </c>
      <c r="C3091" t="s">
        <v>3897</v>
      </c>
      <c r="D3091" t="str">
        <f t="shared" si="190"/>
        <v>2</v>
      </c>
      <c r="E3091">
        <v>2220</v>
      </c>
      <c r="F3091">
        <v>1973</v>
      </c>
      <c r="G3091" t="s">
        <v>37</v>
      </c>
      <c r="H3091" t="s">
        <v>11</v>
      </c>
      <c r="I3091">
        <v>1</v>
      </c>
      <c r="J3091" t="s">
        <v>19</v>
      </c>
      <c r="K3091" t="s">
        <v>11</v>
      </c>
    </row>
    <row r="3092" spans="1:11" x14ac:dyDescent="0.25">
      <c r="A3092" t="str">
        <f t="shared" si="192"/>
        <v>1105</v>
      </c>
      <c r="B3092" t="str">
        <f>"23"</f>
        <v>23</v>
      </c>
      <c r="C3092" t="s">
        <v>3898</v>
      </c>
      <c r="D3092" t="str">
        <f t="shared" si="190"/>
        <v>2</v>
      </c>
      <c r="E3092">
        <v>1610</v>
      </c>
      <c r="F3092">
        <v>1970</v>
      </c>
      <c r="G3092" t="s">
        <v>381</v>
      </c>
      <c r="H3092" t="s">
        <v>11</v>
      </c>
      <c r="I3092">
        <v>1</v>
      </c>
      <c r="J3092" t="s">
        <v>19</v>
      </c>
      <c r="K3092" t="s">
        <v>11</v>
      </c>
    </row>
    <row r="3093" spans="1:11" x14ac:dyDescent="0.25">
      <c r="A3093" t="str">
        <f t="shared" si="192"/>
        <v>1105</v>
      </c>
      <c r="B3093" t="str">
        <f>"24"</f>
        <v>24</v>
      </c>
      <c r="C3093" t="s">
        <v>3899</v>
      </c>
      <c r="D3093" t="str">
        <f t="shared" si="190"/>
        <v>2</v>
      </c>
      <c r="E3093">
        <v>1700</v>
      </c>
      <c r="F3093">
        <v>1960</v>
      </c>
      <c r="G3093" t="s">
        <v>64</v>
      </c>
      <c r="H3093" t="s">
        <v>11</v>
      </c>
      <c r="I3093">
        <v>1</v>
      </c>
      <c r="J3093" t="s">
        <v>19</v>
      </c>
      <c r="K3093" t="s">
        <v>11</v>
      </c>
    </row>
    <row r="3094" spans="1:11" x14ac:dyDescent="0.25">
      <c r="A3094" t="str">
        <f t="shared" si="192"/>
        <v>1105</v>
      </c>
      <c r="B3094" t="str">
        <f>"25"</f>
        <v>25</v>
      </c>
      <c r="C3094" t="s">
        <v>3900</v>
      </c>
      <c r="D3094" t="str">
        <f t="shared" si="190"/>
        <v>2</v>
      </c>
      <c r="E3094">
        <v>2234</v>
      </c>
      <c r="F3094">
        <v>1966</v>
      </c>
      <c r="G3094" t="s">
        <v>123</v>
      </c>
      <c r="H3094" t="s">
        <v>11</v>
      </c>
      <c r="I3094">
        <v>1</v>
      </c>
      <c r="J3094" t="s">
        <v>19</v>
      </c>
      <c r="K3094" t="s">
        <v>11</v>
      </c>
    </row>
    <row r="3095" spans="1:11" x14ac:dyDescent="0.25">
      <c r="A3095" t="str">
        <f t="shared" si="192"/>
        <v>1105</v>
      </c>
      <c r="B3095" t="str">
        <f>"26.01"</f>
        <v>26.01</v>
      </c>
      <c r="C3095" t="s">
        <v>3901</v>
      </c>
      <c r="D3095" t="str">
        <f t="shared" si="190"/>
        <v>2</v>
      </c>
      <c r="E3095">
        <v>2315</v>
      </c>
      <c r="F3095">
        <v>1955</v>
      </c>
      <c r="G3095" t="s">
        <v>3902</v>
      </c>
      <c r="H3095" t="s">
        <v>11</v>
      </c>
      <c r="I3095">
        <v>1</v>
      </c>
      <c r="J3095" t="s">
        <v>19</v>
      </c>
      <c r="K3095" t="s">
        <v>11</v>
      </c>
    </row>
    <row r="3096" spans="1:11" x14ac:dyDescent="0.25">
      <c r="A3096" t="str">
        <f t="shared" si="192"/>
        <v>1105</v>
      </c>
      <c r="B3096" t="str">
        <f>"27.01"</f>
        <v>27.01</v>
      </c>
      <c r="C3096" t="s">
        <v>3903</v>
      </c>
      <c r="D3096" t="str">
        <f t="shared" si="190"/>
        <v>2</v>
      </c>
      <c r="E3096">
        <v>1770</v>
      </c>
      <c r="F3096">
        <v>1955</v>
      </c>
      <c r="G3096" t="s">
        <v>49</v>
      </c>
      <c r="H3096" t="s">
        <v>11</v>
      </c>
      <c r="I3096">
        <v>1</v>
      </c>
      <c r="J3096" t="s">
        <v>19</v>
      </c>
      <c r="K3096" t="s">
        <v>11</v>
      </c>
    </row>
    <row r="3097" spans="1:11" x14ac:dyDescent="0.25">
      <c r="A3097" t="str">
        <f t="shared" si="192"/>
        <v>1105</v>
      </c>
      <c r="B3097" t="str">
        <f>"28"</f>
        <v>28</v>
      </c>
      <c r="C3097" t="s">
        <v>3904</v>
      </c>
      <c r="D3097" t="str">
        <f t="shared" si="190"/>
        <v>2</v>
      </c>
      <c r="E3097">
        <v>1665</v>
      </c>
      <c r="F3097">
        <v>1955</v>
      </c>
      <c r="G3097" t="s">
        <v>3905</v>
      </c>
      <c r="H3097" t="s">
        <v>11</v>
      </c>
      <c r="I3097">
        <v>1</v>
      </c>
      <c r="J3097" t="s">
        <v>19</v>
      </c>
      <c r="K3097" t="s">
        <v>11</v>
      </c>
    </row>
    <row r="3098" spans="1:11" x14ac:dyDescent="0.25">
      <c r="A3098" t="str">
        <f t="shared" ref="A3098:A3112" si="193">"1106"</f>
        <v>1106</v>
      </c>
      <c r="B3098" t="str">
        <f>"1"</f>
        <v>1</v>
      </c>
      <c r="C3098" t="s">
        <v>3906</v>
      </c>
      <c r="D3098" t="str">
        <f t="shared" si="190"/>
        <v>2</v>
      </c>
      <c r="E3098">
        <v>1438</v>
      </c>
      <c r="F3098">
        <v>1904</v>
      </c>
      <c r="G3098" t="s">
        <v>29</v>
      </c>
      <c r="H3098" t="s">
        <v>11</v>
      </c>
      <c r="I3098">
        <v>1</v>
      </c>
      <c r="J3098" t="s">
        <v>1865</v>
      </c>
      <c r="K3098" t="s">
        <v>11</v>
      </c>
    </row>
    <row r="3099" spans="1:11" x14ac:dyDescent="0.25">
      <c r="A3099" t="str">
        <f t="shared" si="193"/>
        <v>1106</v>
      </c>
      <c r="B3099" t="str">
        <f>"2"</f>
        <v>2</v>
      </c>
      <c r="C3099" t="s">
        <v>3907</v>
      </c>
      <c r="D3099" t="str">
        <f t="shared" si="190"/>
        <v>2</v>
      </c>
      <c r="E3099">
        <v>1470</v>
      </c>
      <c r="F3099">
        <v>1925</v>
      </c>
      <c r="G3099" t="s">
        <v>29</v>
      </c>
      <c r="H3099" t="s">
        <v>11</v>
      </c>
      <c r="I3099">
        <v>1</v>
      </c>
      <c r="J3099" t="s">
        <v>19</v>
      </c>
      <c r="K3099" t="s">
        <v>11</v>
      </c>
    </row>
    <row r="3100" spans="1:11" x14ac:dyDescent="0.25">
      <c r="A3100" t="str">
        <f t="shared" si="193"/>
        <v>1106</v>
      </c>
      <c r="B3100" t="str">
        <f>"3"</f>
        <v>3</v>
      </c>
      <c r="C3100" t="s">
        <v>3908</v>
      </c>
      <c r="D3100" t="str">
        <f t="shared" si="190"/>
        <v>2</v>
      </c>
      <c r="E3100">
        <v>1200</v>
      </c>
      <c r="F3100">
        <v>1912</v>
      </c>
      <c r="G3100" t="s">
        <v>49</v>
      </c>
      <c r="H3100" t="s">
        <v>11</v>
      </c>
      <c r="I3100">
        <v>1</v>
      </c>
      <c r="J3100" t="s">
        <v>19</v>
      </c>
      <c r="K3100" t="s">
        <v>11</v>
      </c>
    </row>
    <row r="3101" spans="1:11" x14ac:dyDescent="0.25">
      <c r="A3101" t="str">
        <f t="shared" si="193"/>
        <v>1106</v>
      </c>
      <c r="B3101" t="str">
        <f>"4"</f>
        <v>4</v>
      </c>
      <c r="C3101" t="s">
        <v>3909</v>
      </c>
      <c r="D3101" t="str">
        <f t="shared" si="190"/>
        <v>2</v>
      </c>
      <c r="E3101">
        <v>1757</v>
      </c>
      <c r="F3101">
        <v>1910</v>
      </c>
      <c r="G3101" t="s">
        <v>29</v>
      </c>
      <c r="H3101" t="s">
        <v>11</v>
      </c>
      <c r="I3101">
        <v>1</v>
      </c>
      <c r="J3101" t="s">
        <v>19</v>
      </c>
      <c r="K3101" t="s">
        <v>11</v>
      </c>
    </row>
    <row r="3102" spans="1:11" x14ac:dyDescent="0.25">
      <c r="A3102" t="str">
        <f t="shared" si="193"/>
        <v>1106</v>
      </c>
      <c r="B3102" t="str">
        <f>"5"</f>
        <v>5</v>
      </c>
      <c r="C3102" t="s">
        <v>3910</v>
      </c>
      <c r="D3102" t="str">
        <f t="shared" si="190"/>
        <v>2</v>
      </c>
      <c r="E3102">
        <v>1357</v>
      </c>
      <c r="F3102">
        <v>1912</v>
      </c>
      <c r="G3102" t="s">
        <v>49</v>
      </c>
      <c r="H3102" t="s">
        <v>11</v>
      </c>
      <c r="I3102">
        <v>1</v>
      </c>
      <c r="J3102" t="s">
        <v>19</v>
      </c>
      <c r="K3102" t="s">
        <v>11</v>
      </c>
    </row>
    <row r="3103" spans="1:11" x14ac:dyDescent="0.25">
      <c r="A3103" t="str">
        <f t="shared" si="193"/>
        <v>1106</v>
      </c>
      <c r="B3103" t="str">
        <f>"6"</f>
        <v>6</v>
      </c>
      <c r="C3103" t="s">
        <v>3911</v>
      </c>
      <c r="D3103" t="str">
        <f t="shared" ref="D3103:D3166" si="194">"2"</f>
        <v>2</v>
      </c>
      <c r="E3103">
        <v>1448</v>
      </c>
      <c r="F3103">
        <v>1923</v>
      </c>
      <c r="G3103" t="s">
        <v>58</v>
      </c>
      <c r="H3103" t="s">
        <v>11</v>
      </c>
      <c r="I3103">
        <v>1</v>
      </c>
      <c r="J3103" t="s">
        <v>19</v>
      </c>
      <c r="K3103" t="s">
        <v>11</v>
      </c>
    </row>
    <row r="3104" spans="1:11" x14ac:dyDescent="0.25">
      <c r="A3104" t="str">
        <f t="shared" si="193"/>
        <v>1106</v>
      </c>
      <c r="B3104" t="str">
        <f>"7"</f>
        <v>7</v>
      </c>
      <c r="C3104" t="s">
        <v>3912</v>
      </c>
      <c r="D3104" t="str">
        <f t="shared" si="194"/>
        <v>2</v>
      </c>
      <c r="E3104">
        <v>1804</v>
      </c>
      <c r="F3104">
        <v>1953</v>
      </c>
      <c r="G3104" t="s">
        <v>3270</v>
      </c>
      <c r="H3104" t="s">
        <v>11</v>
      </c>
      <c r="I3104">
        <v>2</v>
      </c>
      <c r="J3104" t="s">
        <v>19</v>
      </c>
      <c r="K3104" t="s">
        <v>11</v>
      </c>
    </row>
    <row r="3105" spans="1:11" x14ac:dyDescent="0.25">
      <c r="A3105" t="str">
        <f t="shared" si="193"/>
        <v>1106</v>
      </c>
      <c r="B3105" t="str">
        <f>"8"</f>
        <v>8</v>
      </c>
      <c r="C3105" t="s">
        <v>3913</v>
      </c>
      <c r="D3105" t="str">
        <f t="shared" si="194"/>
        <v>2</v>
      </c>
      <c r="E3105">
        <v>1230</v>
      </c>
      <c r="F3105">
        <v>1925</v>
      </c>
      <c r="G3105" t="s">
        <v>25</v>
      </c>
      <c r="H3105" t="s">
        <v>11</v>
      </c>
      <c r="I3105">
        <v>1</v>
      </c>
      <c r="J3105" t="s">
        <v>19</v>
      </c>
      <c r="K3105" t="s">
        <v>11</v>
      </c>
    </row>
    <row r="3106" spans="1:11" x14ac:dyDescent="0.25">
      <c r="A3106" t="str">
        <f t="shared" si="193"/>
        <v>1106</v>
      </c>
      <c r="B3106" t="str">
        <f>"9"</f>
        <v>9</v>
      </c>
      <c r="C3106" t="s">
        <v>3914</v>
      </c>
      <c r="D3106" t="str">
        <f t="shared" si="194"/>
        <v>2</v>
      </c>
      <c r="E3106">
        <v>978</v>
      </c>
      <c r="F3106">
        <v>1900</v>
      </c>
      <c r="G3106" t="s">
        <v>25</v>
      </c>
      <c r="H3106" t="s">
        <v>11</v>
      </c>
      <c r="I3106">
        <v>1</v>
      </c>
      <c r="J3106" t="s">
        <v>19</v>
      </c>
      <c r="K3106" t="s">
        <v>11</v>
      </c>
    </row>
    <row r="3107" spans="1:11" x14ac:dyDescent="0.25">
      <c r="A3107" t="str">
        <f t="shared" si="193"/>
        <v>1106</v>
      </c>
      <c r="B3107" t="str">
        <f>"10"</f>
        <v>10</v>
      </c>
      <c r="C3107" t="s">
        <v>3915</v>
      </c>
      <c r="D3107" t="str">
        <f t="shared" si="194"/>
        <v>2</v>
      </c>
      <c r="E3107">
        <v>1042</v>
      </c>
      <c r="F3107">
        <v>1900</v>
      </c>
      <c r="G3107" t="s">
        <v>2508</v>
      </c>
      <c r="H3107" t="s">
        <v>11</v>
      </c>
      <c r="I3107">
        <v>1</v>
      </c>
      <c r="J3107" t="s">
        <v>19</v>
      </c>
      <c r="K3107" t="s">
        <v>11</v>
      </c>
    </row>
    <row r="3108" spans="1:11" x14ac:dyDescent="0.25">
      <c r="A3108" t="str">
        <f t="shared" si="193"/>
        <v>1106</v>
      </c>
      <c r="B3108" t="str">
        <f>"11"</f>
        <v>11</v>
      </c>
      <c r="C3108" t="s">
        <v>3916</v>
      </c>
      <c r="D3108" t="str">
        <f t="shared" si="194"/>
        <v>2</v>
      </c>
      <c r="E3108">
        <v>1725</v>
      </c>
      <c r="F3108">
        <v>1900</v>
      </c>
      <c r="G3108" t="s">
        <v>207</v>
      </c>
      <c r="H3108" t="s">
        <v>11</v>
      </c>
      <c r="I3108">
        <v>2</v>
      </c>
      <c r="J3108" t="s">
        <v>19</v>
      </c>
      <c r="K3108" t="s">
        <v>11</v>
      </c>
    </row>
    <row r="3109" spans="1:11" x14ac:dyDescent="0.25">
      <c r="A3109" t="str">
        <f t="shared" si="193"/>
        <v>1106</v>
      </c>
      <c r="B3109" t="str">
        <f>"13"</f>
        <v>13</v>
      </c>
      <c r="C3109" t="s">
        <v>3919</v>
      </c>
      <c r="D3109" t="str">
        <f t="shared" si="194"/>
        <v>2</v>
      </c>
      <c r="E3109">
        <v>2132</v>
      </c>
      <c r="F3109">
        <v>1920</v>
      </c>
      <c r="G3109" t="s">
        <v>3920</v>
      </c>
      <c r="H3109" t="s">
        <v>11</v>
      </c>
      <c r="I3109">
        <v>4</v>
      </c>
      <c r="J3109" t="s">
        <v>1865</v>
      </c>
      <c r="K3109" t="s">
        <v>11</v>
      </c>
    </row>
    <row r="3110" spans="1:11" x14ac:dyDescent="0.25">
      <c r="A3110" t="str">
        <f t="shared" si="193"/>
        <v>1106</v>
      </c>
      <c r="B3110" t="str">
        <f>"14"</f>
        <v>14</v>
      </c>
      <c r="C3110" t="s">
        <v>3923</v>
      </c>
      <c r="D3110" t="str">
        <f t="shared" si="194"/>
        <v>2</v>
      </c>
      <c r="E3110">
        <v>1872</v>
      </c>
      <c r="F3110">
        <v>1931</v>
      </c>
      <c r="G3110" t="s">
        <v>321</v>
      </c>
      <c r="H3110" t="s">
        <v>11</v>
      </c>
      <c r="I3110">
        <v>2</v>
      </c>
      <c r="J3110" t="s">
        <v>1865</v>
      </c>
      <c r="K3110" t="s">
        <v>11</v>
      </c>
    </row>
    <row r="3111" spans="1:11" x14ac:dyDescent="0.25">
      <c r="A3111" t="str">
        <f t="shared" si="193"/>
        <v>1106</v>
      </c>
      <c r="B3111" t="str">
        <f>"15"</f>
        <v>15</v>
      </c>
      <c r="C3111" t="s">
        <v>3924</v>
      </c>
      <c r="D3111" t="str">
        <f t="shared" si="194"/>
        <v>2</v>
      </c>
      <c r="E3111">
        <v>1398</v>
      </c>
      <c r="F3111">
        <v>1930</v>
      </c>
      <c r="G3111" t="s">
        <v>29</v>
      </c>
      <c r="H3111" t="s">
        <v>11</v>
      </c>
      <c r="I3111">
        <v>1</v>
      </c>
      <c r="J3111" t="s">
        <v>1865</v>
      </c>
      <c r="K3111" t="s">
        <v>11</v>
      </c>
    </row>
    <row r="3112" spans="1:11" x14ac:dyDescent="0.25">
      <c r="A3112" t="str">
        <f t="shared" si="193"/>
        <v>1106</v>
      </c>
      <c r="B3112" t="str">
        <f>"16"</f>
        <v>16</v>
      </c>
      <c r="C3112" t="s">
        <v>3925</v>
      </c>
      <c r="D3112" t="str">
        <f t="shared" si="194"/>
        <v>2</v>
      </c>
      <c r="E3112">
        <v>1642</v>
      </c>
      <c r="F3112">
        <v>1930</v>
      </c>
      <c r="G3112" t="s">
        <v>49</v>
      </c>
      <c r="H3112" t="s">
        <v>11</v>
      </c>
      <c r="I3112">
        <v>1</v>
      </c>
      <c r="J3112" t="s">
        <v>1865</v>
      </c>
      <c r="K3112" t="s">
        <v>11</v>
      </c>
    </row>
    <row r="3113" spans="1:11" x14ac:dyDescent="0.25">
      <c r="A3113" t="str">
        <f t="shared" ref="A3113:A3132" si="195">"1107"</f>
        <v>1107</v>
      </c>
      <c r="B3113" t="str">
        <f>"1"</f>
        <v>1</v>
      </c>
      <c r="C3113" t="s">
        <v>3926</v>
      </c>
      <c r="D3113" t="str">
        <f t="shared" si="194"/>
        <v>2</v>
      </c>
      <c r="E3113">
        <v>2022</v>
      </c>
      <c r="F3113">
        <v>1900</v>
      </c>
      <c r="G3113" t="s">
        <v>29</v>
      </c>
      <c r="H3113" t="s">
        <v>11</v>
      </c>
      <c r="I3113">
        <v>2</v>
      </c>
      <c r="J3113" t="s">
        <v>1865</v>
      </c>
      <c r="K3113" t="s">
        <v>11</v>
      </c>
    </row>
    <row r="3114" spans="1:11" x14ac:dyDescent="0.25">
      <c r="A3114" t="str">
        <f t="shared" si="195"/>
        <v>1107</v>
      </c>
      <c r="B3114" t="str">
        <f>"3"</f>
        <v>3</v>
      </c>
      <c r="C3114" t="s">
        <v>3928</v>
      </c>
      <c r="D3114" t="str">
        <f t="shared" si="194"/>
        <v>2</v>
      </c>
      <c r="E3114">
        <v>1885</v>
      </c>
      <c r="F3114">
        <v>1916</v>
      </c>
      <c r="G3114" t="s">
        <v>25</v>
      </c>
      <c r="H3114" t="s">
        <v>11</v>
      </c>
      <c r="I3114">
        <v>2</v>
      </c>
      <c r="J3114" t="s">
        <v>19</v>
      </c>
      <c r="K3114" t="s">
        <v>11</v>
      </c>
    </row>
    <row r="3115" spans="1:11" x14ac:dyDescent="0.25">
      <c r="A3115" t="str">
        <f t="shared" si="195"/>
        <v>1107</v>
      </c>
      <c r="B3115" t="str">
        <f>"4"</f>
        <v>4</v>
      </c>
      <c r="C3115" t="s">
        <v>3929</v>
      </c>
      <c r="D3115" t="str">
        <f t="shared" si="194"/>
        <v>2</v>
      </c>
      <c r="E3115">
        <v>1440</v>
      </c>
      <c r="F3115">
        <v>1900</v>
      </c>
      <c r="G3115" t="s">
        <v>1488</v>
      </c>
      <c r="H3115" t="s">
        <v>11</v>
      </c>
      <c r="I3115">
        <v>1</v>
      </c>
      <c r="J3115" t="s">
        <v>19</v>
      </c>
      <c r="K3115" t="s">
        <v>11</v>
      </c>
    </row>
    <row r="3116" spans="1:11" x14ac:dyDescent="0.25">
      <c r="A3116" t="str">
        <f t="shared" si="195"/>
        <v>1107</v>
      </c>
      <c r="B3116" t="str">
        <f>"5"</f>
        <v>5</v>
      </c>
      <c r="C3116" t="s">
        <v>3930</v>
      </c>
      <c r="D3116" t="str">
        <f t="shared" si="194"/>
        <v>2</v>
      </c>
      <c r="E3116">
        <v>1414</v>
      </c>
      <c r="F3116">
        <v>1960</v>
      </c>
      <c r="G3116" t="s">
        <v>135</v>
      </c>
      <c r="H3116" t="s">
        <v>11</v>
      </c>
      <c r="I3116">
        <v>1</v>
      </c>
      <c r="J3116" t="s">
        <v>19</v>
      </c>
      <c r="K3116" t="s">
        <v>11</v>
      </c>
    </row>
    <row r="3117" spans="1:11" x14ac:dyDescent="0.25">
      <c r="A3117" t="str">
        <f t="shared" si="195"/>
        <v>1107</v>
      </c>
      <c r="B3117" t="str">
        <f>"6"</f>
        <v>6</v>
      </c>
      <c r="C3117" t="s">
        <v>3931</v>
      </c>
      <c r="D3117" t="str">
        <f t="shared" si="194"/>
        <v>2</v>
      </c>
      <c r="E3117">
        <v>1326</v>
      </c>
      <c r="F3117">
        <v>2005</v>
      </c>
      <c r="G3117" t="s">
        <v>1488</v>
      </c>
      <c r="H3117" t="s">
        <v>11</v>
      </c>
      <c r="I3117">
        <v>1</v>
      </c>
      <c r="J3117" t="s">
        <v>19</v>
      </c>
      <c r="K3117" t="s">
        <v>11</v>
      </c>
    </row>
    <row r="3118" spans="1:11" x14ac:dyDescent="0.25">
      <c r="A3118" t="str">
        <f t="shared" si="195"/>
        <v>1107</v>
      </c>
      <c r="B3118" t="str">
        <f>"7"</f>
        <v>7</v>
      </c>
      <c r="C3118" t="s">
        <v>3932</v>
      </c>
      <c r="D3118" t="str">
        <f t="shared" si="194"/>
        <v>2</v>
      </c>
      <c r="E3118">
        <v>1244</v>
      </c>
      <c r="F3118">
        <v>1920</v>
      </c>
      <c r="G3118" t="s">
        <v>25</v>
      </c>
      <c r="H3118" t="s">
        <v>11</v>
      </c>
      <c r="I3118">
        <v>1</v>
      </c>
      <c r="J3118" t="s">
        <v>19</v>
      </c>
      <c r="K3118" t="s">
        <v>11</v>
      </c>
    </row>
    <row r="3119" spans="1:11" x14ac:dyDescent="0.25">
      <c r="A3119" t="str">
        <f t="shared" si="195"/>
        <v>1107</v>
      </c>
      <c r="B3119" t="str">
        <f>"8"</f>
        <v>8</v>
      </c>
      <c r="C3119" t="s">
        <v>3933</v>
      </c>
      <c r="D3119" t="str">
        <f t="shared" si="194"/>
        <v>2</v>
      </c>
      <c r="E3119">
        <v>1598</v>
      </c>
      <c r="F3119">
        <v>1922</v>
      </c>
      <c r="G3119" t="s">
        <v>29</v>
      </c>
      <c r="H3119" t="s">
        <v>11</v>
      </c>
      <c r="I3119">
        <v>1</v>
      </c>
      <c r="J3119" t="s">
        <v>19</v>
      </c>
      <c r="K3119" t="s">
        <v>11</v>
      </c>
    </row>
    <row r="3120" spans="1:11" x14ac:dyDescent="0.25">
      <c r="A3120" t="str">
        <f t="shared" si="195"/>
        <v>1107</v>
      </c>
      <c r="B3120" t="str">
        <f>"9"</f>
        <v>9</v>
      </c>
      <c r="C3120" t="s">
        <v>3934</v>
      </c>
      <c r="D3120" t="str">
        <f t="shared" si="194"/>
        <v>2</v>
      </c>
      <c r="E3120">
        <v>1218</v>
      </c>
      <c r="F3120">
        <v>1925</v>
      </c>
      <c r="G3120" t="s">
        <v>25</v>
      </c>
      <c r="H3120" t="s">
        <v>11</v>
      </c>
      <c r="I3120">
        <v>1</v>
      </c>
      <c r="J3120" t="s">
        <v>19</v>
      </c>
      <c r="K3120" t="s">
        <v>11</v>
      </c>
    </row>
    <row r="3121" spans="1:11" x14ac:dyDescent="0.25">
      <c r="A3121" t="str">
        <f t="shared" si="195"/>
        <v>1107</v>
      </c>
      <c r="B3121" t="str">
        <f>"10"</f>
        <v>10</v>
      </c>
      <c r="C3121" t="s">
        <v>3935</v>
      </c>
      <c r="D3121" t="str">
        <f t="shared" si="194"/>
        <v>2</v>
      </c>
      <c r="E3121">
        <v>1521</v>
      </c>
      <c r="F3121">
        <v>1916</v>
      </c>
      <c r="G3121" t="s">
        <v>49</v>
      </c>
      <c r="H3121" t="s">
        <v>11</v>
      </c>
      <c r="I3121">
        <v>1</v>
      </c>
      <c r="J3121" t="s">
        <v>19</v>
      </c>
      <c r="K3121" t="s">
        <v>11</v>
      </c>
    </row>
    <row r="3122" spans="1:11" x14ac:dyDescent="0.25">
      <c r="A3122" t="str">
        <f t="shared" si="195"/>
        <v>1107</v>
      </c>
      <c r="B3122" t="str">
        <f>"11"</f>
        <v>11</v>
      </c>
      <c r="C3122" t="s">
        <v>3936</v>
      </c>
      <c r="D3122" t="str">
        <f t="shared" si="194"/>
        <v>2</v>
      </c>
      <c r="E3122">
        <v>1232</v>
      </c>
      <c r="F3122">
        <v>1915</v>
      </c>
      <c r="G3122" t="s">
        <v>29</v>
      </c>
      <c r="H3122" t="s">
        <v>11</v>
      </c>
      <c r="I3122">
        <v>1</v>
      </c>
      <c r="J3122" t="s">
        <v>19</v>
      </c>
      <c r="K3122" t="s">
        <v>11</v>
      </c>
    </row>
    <row r="3123" spans="1:11" x14ac:dyDescent="0.25">
      <c r="A3123" t="str">
        <f t="shared" si="195"/>
        <v>1107</v>
      </c>
      <c r="B3123" t="str">
        <f>"12"</f>
        <v>12</v>
      </c>
      <c r="C3123" t="s">
        <v>3937</v>
      </c>
      <c r="D3123" t="str">
        <f t="shared" si="194"/>
        <v>2</v>
      </c>
      <c r="E3123">
        <v>1481</v>
      </c>
      <c r="F3123">
        <v>1900</v>
      </c>
      <c r="G3123" t="s">
        <v>25</v>
      </c>
      <c r="H3123" t="s">
        <v>11</v>
      </c>
      <c r="I3123">
        <v>1</v>
      </c>
      <c r="J3123" t="s">
        <v>19</v>
      </c>
      <c r="K3123" t="s">
        <v>11</v>
      </c>
    </row>
    <row r="3124" spans="1:11" x14ac:dyDescent="0.25">
      <c r="A3124" t="str">
        <f t="shared" si="195"/>
        <v>1107</v>
      </c>
      <c r="B3124" t="str">
        <f>"13"</f>
        <v>13</v>
      </c>
      <c r="C3124" t="s">
        <v>3938</v>
      </c>
      <c r="D3124" t="str">
        <f t="shared" si="194"/>
        <v>2</v>
      </c>
      <c r="E3124">
        <v>2550</v>
      </c>
      <c r="F3124">
        <v>1936</v>
      </c>
      <c r="G3124" t="s">
        <v>694</v>
      </c>
      <c r="H3124" t="s">
        <v>11</v>
      </c>
      <c r="I3124">
        <v>2</v>
      </c>
      <c r="J3124" t="s">
        <v>19</v>
      </c>
      <c r="K3124" t="s">
        <v>11</v>
      </c>
    </row>
    <row r="3125" spans="1:11" x14ac:dyDescent="0.25">
      <c r="A3125" t="str">
        <f t="shared" si="195"/>
        <v>1107</v>
      </c>
      <c r="B3125" t="str">
        <f>"14"</f>
        <v>14</v>
      </c>
      <c r="C3125" t="s">
        <v>3939</v>
      </c>
      <c r="D3125" t="str">
        <f t="shared" si="194"/>
        <v>2</v>
      </c>
      <c r="E3125">
        <v>1535</v>
      </c>
      <c r="F3125">
        <v>1925</v>
      </c>
      <c r="G3125" t="s">
        <v>314</v>
      </c>
      <c r="H3125" t="s">
        <v>11</v>
      </c>
      <c r="I3125">
        <v>1</v>
      </c>
      <c r="J3125" t="s">
        <v>19</v>
      </c>
      <c r="K3125" t="s">
        <v>11</v>
      </c>
    </row>
    <row r="3126" spans="1:11" x14ac:dyDescent="0.25">
      <c r="A3126" t="str">
        <f t="shared" si="195"/>
        <v>1107</v>
      </c>
      <c r="B3126" t="str">
        <f>"15"</f>
        <v>15</v>
      </c>
      <c r="C3126" t="s">
        <v>3940</v>
      </c>
      <c r="D3126" t="str">
        <f t="shared" si="194"/>
        <v>2</v>
      </c>
      <c r="E3126">
        <v>1299</v>
      </c>
      <c r="F3126">
        <v>1920</v>
      </c>
      <c r="G3126" t="s">
        <v>25</v>
      </c>
      <c r="H3126" t="s">
        <v>11</v>
      </c>
      <c r="I3126">
        <v>1</v>
      </c>
      <c r="J3126" t="s">
        <v>19</v>
      </c>
      <c r="K3126" t="s">
        <v>11</v>
      </c>
    </row>
    <row r="3127" spans="1:11" x14ac:dyDescent="0.25">
      <c r="A3127" t="str">
        <f t="shared" si="195"/>
        <v>1107</v>
      </c>
      <c r="B3127" t="str">
        <f>"16"</f>
        <v>16</v>
      </c>
      <c r="C3127" t="s">
        <v>3941</v>
      </c>
      <c r="D3127" t="str">
        <f t="shared" si="194"/>
        <v>2</v>
      </c>
      <c r="E3127">
        <v>976</v>
      </c>
      <c r="F3127">
        <v>1920</v>
      </c>
      <c r="G3127" t="s">
        <v>25</v>
      </c>
      <c r="H3127" t="s">
        <v>11</v>
      </c>
      <c r="I3127">
        <v>1</v>
      </c>
      <c r="J3127" t="s">
        <v>19</v>
      </c>
      <c r="K3127" t="s">
        <v>11</v>
      </c>
    </row>
    <row r="3128" spans="1:11" x14ac:dyDescent="0.25">
      <c r="A3128" t="str">
        <f t="shared" si="195"/>
        <v>1107</v>
      </c>
      <c r="B3128" t="str">
        <f>"17"</f>
        <v>17</v>
      </c>
      <c r="C3128" t="s">
        <v>3942</v>
      </c>
      <c r="D3128" t="str">
        <f t="shared" si="194"/>
        <v>2</v>
      </c>
      <c r="E3128">
        <v>1343</v>
      </c>
      <c r="F3128">
        <v>1939</v>
      </c>
      <c r="G3128" t="s">
        <v>58</v>
      </c>
      <c r="H3128" t="s">
        <v>11</v>
      </c>
      <c r="I3128">
        <v>1</v>
      </c>
      <c r="J3128" t="s">
        <v>19</v>
      </c>
      <c r="K3128" t="s">
        <v>11</v>
      </c>
    </row>
    <row r="3129" spans="1:11" x14ac:dyDescent="0.25">
      <c r="A3129" t="str">
        <f t="shared" si="195"/>
        <v>1107</v>
      </c>
      <c r="B3129" t="str">
        <f>"18"</f>
        <v>18</v>
      </c>
      <c r="C3129" t="s">
        <v>3943</v>
      </c>
      <c r="D3129" t="str">
        <f t="shared" si="194"/>
        <v>2</v>
      </c>
      <c r="E3129">
        <v>972</v>
      </c>
      <c r="F3129">
        <v>1940</v>
      </c>
      <c r="G3129" t="s">
        <v>25</v>
      </c>
      <c r="H3129" t="s">
        <v>11</v>
      </c>
      <c r="I3129">
        <v>1</v>
      </c>
      <c r="J3129" t="s">
        <v>19</v>
      </c>
      <c r="K3129" t="s">
        <v>11</v>
      </c>
    </row>
    <row r="3130" spans="1:11" x14ac:dyDescent="0.25">
      <c r="A3130" t="str">
        <f t="shared" si="195"/>
        <v>1107</v>
      </c>
      <c r="B3130" t="str">
        <f>"19"</f>
        <v>19</v>
      </c>
      <c r="C3130" t="s">
        <v>3944</v>
      </c>
      <c r="D3130" t="str">
        <f t="shared" si="194"/>
        <v>2</v>
      </c>
      <c r="E3130">
        <v>1557</v>
      </c>
      <c r="F3130">
        <v>1939</v>
      </c>
      <c r="G3130" t="s">
        <v>25</v>
      </c>
      <c r="H3130" t="s">
        <v>11</v>
      </c>
      <c r="I3130">
        <v>1</v>
      </c>
      <c r="J3130" t="s">
        <v>19</v>
      </c>
      <c r="K3130" t="s">
        <v>11</v>
      </c>
    </row>
    <row r="3131" spans="1:11" x14ac:dyDescent="0.25">
      <c r="A3131" t="str">
        <f t="shared" si="195"/>
        <v>1107</v>
      </c>
      <c r="B3131" t="str">
        <f>"20"</f>
        <v>20</v>
      </c>
      <c r="C3131" t="s">
        <v>3945</v>
      </c>
      <c r="D3131" t="str">
        <f t="shared" si="194"/>
        <v>2</v>
      </c>
      <c r="E3131">
        <v>2352</v>
      </c>
      <c r="F3131">
        <v>1967</v>
      </c>
      <c r="G3131" t="s">
        <v>312</v>
      </c>
      <c r="H3131" t="s">
        <v>11</v>
      </c>
      <c r="I3131">
        <v>2</v>
      </c>
      <c r="J3131" t="s">
        <v>19</v>
      </c>
      <c r="K3131" t="s">
        <v>11</v>
      </c>
    </row>
    <row r="3132" spans="1:11" x14ac:dyDescent="0.25">
      <c r="A3132" t="str">
        <f t="shared" si="195"/>
        <v>1107</v>
      </c>
      <c r="B3132" t="str">
        <f>"21"</f>
        <v>21</v>
      </c>
      <c r="C3132" t="s">
        <v>3946</v>
      </c>
      <c r="D3132" t="str">
        <f t="shared" si="194"/>
        <v>2</v>
      </c>
      <c r="E3132">
        <v>1376</v>
      </c>
      <c r="F3132">
        <v>1920</v>
      </c>
      <c r="G3132" t="s">
        <v>29</v>
      </c>
      <c r="H3132" t="s">
        <v>11</v>
      </c>
      <c r="I3132">
        <v>1</v>
      </c>
      <c r="J3132" t="s">
        <v>19</v>
      </c>
      <c r="K3132" t="s">
        <v>11</v>
      </c>
    </row>
    <row r="3133" spans="1:11" x14ac:dyDescent="0.25">
      <c r="A3133" t="str">
        <f t="shared" ref="A3133:A3158" si="196">"1108"</f>
        <v>1108</v>
      </c>
      <c r="B3133" t="str">
        <f>"3"</f>
        <v>3</v>
      </c>
      <c r="C3133" t="s">
        <v>3951</v>
      </c>
      <c r="D3133" t="str">
        <f t="shared" si="194"/>
        <v>2</v>
      </c>
      <c r="E3133">
        <v>1536</v>
      </c>
      <c r="F3133">
        <v>1951</v>
      </c>
      <c r="G3133" t="s">
        <v>123</v>
      </c>
      <c r="H3133" t="s">
        <v>11</v>
      </c>
      <c r="I3133">
        <v>1</v>
      </c>
      <c r="J3133" t="s">
        <v>19</v>
      </c>
      <c r="K3133" t="s">
        <v>11</v>
      </c>
    </row>
    <row r="3134" spans="1:11" x14ac:dyDescent="0.25">
      <c r="A3134" t="str">
        <f t="shared" si="196"/>
        <v>1108</v>
      </c>
      <c r="B3134" t="str">
        <f>"4"</f>
        <v>4</v>
      </c>
      <c r="C3134" t="s">
        <v>3952</v>
      </c>
      <c r="D3134" t="str">
        <f t="shared" si="194"/>
        <v>2</v>
      </c>
      <c r="E3134">
        <v>1903</v>
      </c>
      <c r="F3134">
        <v>1910</v>
      </c>
      <c r="G3134" t="s">
        <v>29</v>
      </c>
      <c r="H3134" t="s">
        <v>11</v>
      </c>
      <c r="I3134">
        <v>1</v>
      </c>
      <c r="J3134" t="s">
        <v>19</v>
      </c>
      <c r="K3134" t="s">
        <v>11</v>
      </c>
    </row>
    <row r="3135" spans="1:11" x14ac:dyDescent="0.25">
      <c r="A3135" t="str">
        <f t="shared" si="196"/>
        <v>1108</v>
      </c>
      <c r="B3135" t="str">
        <f>"5"</f>
        <v>5</v>
      </c>
      <c r="C3135" t="s">
        <v>3953</v>
      </c>
      <c r="D3135" t="str">
        <f t="shared" si="194"/>
        <v>2</v>
      </c>
      <c r="E3135">
        <v>1615</v>
      </c>
      <c r="F3135">
        <v>1923</v>
      </c>
      <c r="G3135" t="s">
        <v>49</v>
      </c>
      <c r="H3135" t="s">
        <v>11</v>
      </c>
      <c r="I3135">
        <v>1</v>
      </c>
      <c r="J3135" t="s">
        <v>19</v>
      </c>
      <c r="K3135" t="s">
        <v>11</v>
      </c>
    </row>
    <row r="3136" spans="1:11" x14ac:dyDescent="0.25">
      <c r="A3136" t="str">
        <f t="shared" si="196"/>
        <v>1108</v>
      </c>
      <c r="B3136" t="str">
        <f>"6"</f>
        <v>6</v>
      </c>
      <c r="C3136" t="s">
        <v>3954</v>
      </c>
      <c r="D3136" t="str">
        <f t="shared" si="194"/>
        <v>2</v>
      </c>
      <c r="E3136">
        <v>1174</v>
      </c>
      <c r="F3136">
        <v>1915</v>
      </c>
      <c r="G3136" t="s">
        <v>25</v>
      </c>
      <c r="H3136" t="s">
        <v>11</v>
      </c>
      <c r="I3136">
        <v>1</v>
      </c>
      <c r="J3136" t="s">
        <v>19</v>
      </c>
      <c r="K3136" t="s">
        <v>11</v>
      </c>
    </row>
    <row r="3137" spans="1:11" x14ac:dyDescent="0.25">
      <c r="A3137" t="str">
        <f t="shared" si="196"/>
        <v>1108</v>
      </c>
      <c r="B3137" t="str">
        <f>"7"</f>
        <v>7</v>
      </c>
      <c r="C3137" t="s">
        <v>3955</v>
      </c>
      <c r="D3137" t="str">
        <f t="shared" si="194"/>
        <v>2</v>
      </c>
      <c r="E3137">
        <v>1161</v>
      </c>
      <c r="F3137">
        <v>1910</v>
      </c>
      <c r="G3137" t="s">
        <v>25</v>
      </c>
      <c r="H3137" t="s">
        <v>11</v>
      </c>
      <c r="I3137">
        <v>1</v>
      </c>
      <c r="J3137" t="s">
        <v>19</v>
      </c>
      <c r="K3137" t="s">
        <v>11</v>
      </c>
    </row>
    <row r="3138" spans="1:11" x14ac:dyDescent="0.25">
      <c r="A3138" t="str">
        <f t="shared" si="196"/>
        <v>1108</v>
      </c>
      <c r="B3138" t="str">
        <f>"8"</f>
        <v>8</v>
      </c>
      <c r="C3138" t="s">
        <v>3956</v>
      </c>
      <c r="D3138" t="str">
        <f t="shared" si="194"/>
        <v>2</v>
      </c>
      <c r="E3138">
        <v>1088</v>
      </c>
      <c r="F3138">
        <v>1920</v>
      </c>
      <c r="G3138" t="s">
        <v>29</v>
      </c>
      <c r="H3138" t="s">
        <v>11</v>
      </c>
      <c r="I3138">
        <v>1</v>
      </c>
      <c r="J3138" t="s">
        <v>19</v>
      </c>
      <c r="K3138" t="s">
        <v>11</v>
      </c>
    </row>
    <row r="3139" spans="1:11" x14ac:dyDescent="0.25">
      <c r="A3139" t="str">
        <f t="shared" si="196"/>
        <v>1108</v>
      </c>
      <c r="B3139" t="str">
        <f>"9"</f>
        <v>9</v>
      </c>
      <c r="C3139" t="s">
        <v>3957</v>
      </c>
      <c r="D3139" t="str">
        <f t="shared" si="194"/>
        <v>2</v>
      </c>
      <c r="E3139">
        <v>1788</v>
      </c>
      <c r="F3139">
        <v>1957</v>
      </c>
      <c r="G3139" t="s">
        <v>3958</v>
      </c>
      <c r="H3139" t="s">
        <v>11</v>
      </c>
      <c r="I3139">
        <v>1</v>
      </c>
      <c r="J3139" t="s">
        <v>19</v>
      </c>
      <c r="K3139" t="s">
        <v>11</v>
      </c>
    </row>
    <row r="3140" spans="1:11" x14ac:dyDescent="0.25">
      <c r="A3140" t="str">
        <f t="shared" si="196"/>
        <v>1108</v>
      </c>
      <c r="B3140" t="str">
        <f>"10"</f>
        <v>10</v>
      </c>
      <c r="C3140" t="s">
        <v>3959</v>
      </c>
      <c r="D3140" t="str">
        <f t="shared" si="194"/>
        <v>2</v>
      </c>
      <c r="E3140">
        <v>1072</v>
      </c>
      <c r="F3140">
        <v>1920</v>
      </c>
      <c r="G3140" t="s">
        <v>49</v>
      </c>
      <c r="H3140" t="s">
        <v>11</v>
      </c>
      <c r="I3140">
        <v>1</v>
      </c>
      <c r="J3140" t="s">
        <v>19</v>
      </c>
      <c r="K3140" t="s">
        <v>11</v>
      </c>
    </row>
    <row r="3141" spans="1:11" x14ac:dyDescent="0.25">
      <c r="A3141" t="str">
        <f t="shared" si="196"/>
        <v>1108</v>
      </c>
      <c r="B3141" t="str">
        <f>"11"</f>
        <v>11</v>
      </c>
      <c r="C3141" t="s">
        <v>3960</v>
      </c>
      <c r="D3141" t="str">
        <f t="shared" si="194"/>
        <v>2</v>
      </c>
      <c r="E3141">
        <v>1275</v>
      </c>
      <c r="F3141">
        <v>1930</v>
      </c>
      <c r="G3141" t="s">
        <v>29</v>
      </c>
      <c r="H3141" t="s">
        <v>11</v>
      </c>
      <c r="I3141">
        <v>1</v>
      </c>
      <c r="J3141" t="s">
        <v>19</v>
      </c>
      <c r="K3141" t="s">
        <v>11</v>
      </c>
    </row>
    <row r="3142" spans="1:11" x14ac:dyDescent="0.25">
      <c r="A3142" t="str">
        <f t="shared" si="196"/>
        <v>1108</v>
      </c>
      <c r="B3142" t="str">
        <f>"12"</f>
        <v>12</v>
      </c>
      <c r="C3142" t="s">
        <v>3961</v>
      </c>
      <c r="D3142" t="str">
        <f t="shared" si="194"/>
        <v>2</v>
      </c>
      <c r="E3142">
        <v>1131</v>
      </c>
      <c r="F3142">
        <v>1920</v>
      </c>
      <c r="G3142" t="s">
        <v>29</v>
      </c>
      <c r="H3142" t="s">
        <v>11</v>
      </c>
      <c r="I3142">
        <v>1</v>
      </c>
      <c r="J3142" t="s">
        <v>19</v>
      </c>
      <c r="K3142" t="s">
        <v>11</v>
      </c>
    </row>
    <row r="3143" spans="1:11" x14ac:dyDescent="0.25">
      <c r="A3143" t="str">
        <f t="shared" si="196"/>
        <v>1108</v>
      </c>
      <c r="B3143" t="str">
        <f>"13"</f>
        <v>13</v>
      </c>
      <c r="C3143" t="s">
        <v>3962</v>
      </c>
      <c r="D3143" t="str">
        <f t="shared" si="194"/>
        <v>2</v>
      </c>
      <c r="E3143">
        <v>1575</v>
      </c>
      <c r="F3143">
        <v>1905</v>
      </c>
      <c r="G3143" t="s">
        <v>49</v>
      </c>
      <c r="H3143" t="s">
        <v>11</v>
      </c>
      <c r="I3143">
        <v>1</v>
      </c>
      <c r="J3143" t="s">
        <v>19</v>
      </c>
      <c r="K3143" t="s">
        <v>11</v>
      </c>
    </row>
    <row r="3144" spans="1:11" x14ac:dyDescent="0.25">
      <c r="A3144" t="str">
        <f t="shared" si="196"/>
        <v>1108</v>
      </c>
      <c r="B3144" t="str">
        <f>"14"</f>
        <v>14</v>
      </c>
      <c r="C3144" t="s">
        <v>3963</v>
      </c>
      <c r="D3144" t="str">
        <f t="shared" si="194"/>
        <v>2</v>
      </c>
      <c r="E3144">
        <v>1543</v>
      </c>
      <c r="F3144">
        <v>1890</v>
      </c>
      <c r="G3144" t="s">
        <v>25</v>
      </c>
      <c r="H3144" t="s">
        <v>11</v>
      </c>
      <c r="I3144">
        <v>1</v>
      </c>
      <c r="J3144" t="s">
        <v>19</v>
      </c>
      <c r="K3144" t="s">
        <v>11</v>
      </c>
    </row>
    <row r="3145" spans="1:11" x14ac:dyDescent="0.25">
      <c r="A3145" t="str">
        <f t="shared" si="196"/>
        <v>1108</v>
      </c>
      <c r="B3145" t="str">
        <f>"15"</f>
        <v>15</v>
      </c>
      <c r="C3145" t="s">
        <v>3964</v>
      </c>
      <c r="D3145" t="str">
        <f t="shared" si="194"/>
        <v>2</v>
      </c>
      <c r="E3145">
        <v>1694</v>
      </c>
      <c r="F3145">
        <v>1920</v>
      </c>
      <c r="G3145" t="s">
        <v>25</v>
      </c>
      <c r="H3145" t="s">
        <v>11</v>
      </c>
      <c r="I3145">
        <v>1</v>
      </c>
      <c r="J3145" t="s">
        <v>19</v>
      </c>
      <c r="K3145" t="s">
        <v>11</v>
      </c>
    </row>
    <row r="3146" spans="1:11" x14ac:dyDescent="0.25">
      <c r="A3146" t="str">
        <f t="shared" si="196"/>
        <v>1108</v>
      </c>
      <c r="B3146" t="str">
        <f>"16"</f>
        <v>16</v>
      </c>
      <c r="C3146" t="s">
        <v>3965</v>
      </c>
      <c r="D3146" t="str">
        <f t="shared" si="194"/>
        <v>2</v>
      </c>
      <c r="E3146">
        <v>2748</v>
      </c>
      <c r="F3146">
        <v>1925</v>
      </c>
      <c r="G3146" t="s">
        <v>3966</v>
      </c>
      <c r="H3146" t="s">
        <v>11</v>
      </c>
      <c r="I3146">
        <v>2</v>
      </c>
      <c r="J3146" t="s">
        <v>19</v>
      </c>
      <c r="K3146" t="s">
        <v>11</v>
      </c>
    </row>
    <row r="3147" spans="1:11" x14ac:dyDescent="0.25">
      <c r="A3147" t="str">
        <f t="shared" si="196"/>
        <v>1108</v>
      </c>
      <c r="B3147" t="str">
        <f>"17"</f>
        <v>17</v>
      </c>
      <c r="C3147" t="s">
        <v>3967</v>
      </c>
      <c r="D3147" t="str">
        <f t="shared" si="194"/>
        <v>2</v>
      </c>
      <c r="E3147">
        <v>1394</v>
      </c>
      <c r="F3147">
        <v>1930</v>
      </c>
      <c r="G3147" t="s">
        <v>49</v>
      </c>
      <c r="H3147" t="s">
        <v>11</v>
      </c>
      <c r="I3147">
        <v>1</v>
      </c>
      <c r="J3147" t="s">
        <v>19</v>
      </c>
      <c r="K3147" t="s">
        <v>11</v>
      </c>
    </row>
    <row r="3148" spans="1:11" x14ac:dyDescent="0.25">
      <c r="A3148" t="str">
        <f t="shared" si="196"/>
        <v>1108</v>
      </c>
      <c r="B3148" t="str">
        <f>"18"</f>
        <v>18</v>
      </c>
      <c r="C3148" t="s">
        <v>3968</v>
      </c>
      <c r="D3148" t="str">
        <f t="shared" si="194"/>
        <v>2</v>
      </c>
      <c r="E3148">
        <v>1698</v>
      </c>
      <c r="F3148">
        <v>1925</v>
      </c>
      <c r="G3148" t="s">
        <v>49</v>
      </c>
      <c r="H3148" t="s">
        <v>11</v>
      </c>
      <c r="I3148">
        <v>1</v>
      </c>
      <c r="J3148" t="s">
        <v>19</v>
      </c>
      <c r="K3148" t="s">
        <v>11</v>
      </c>
    </row>
    <row r="3149" spans="1:11" x14ac:dyDescent="0.25">
      <c r="A3149" t="str">
        <f t="shared" si="196"/>
        <v>1108</v>
      </c>
      <c r="B3149" t="str">
        <f>"19"</f>
        <v>19</v>
      </c>
      <c r="C3149" t="s">
        <v>3969</v>
      </c>
      <c r="D3149" t="str">
        <f t="shared" si="194"/>
        <v>2</v>
      </c>
      <c r="E3149">
        <v>1715</v>
      </c>
      <c r="F3149">
        <v>1925</v>
      </c>
      <c r="G3149" t="s">
        <v>424</v>
      </c>
      <c r="H3149" t="s">
        <v>11</v>
      </c>
      <c r="I3149">
        <v>1</v>
      </c>
      <c r="J3149" t="s">
        <v>19</v>
      </c>
      <c r="K3149" t="s">
        <v>11</v>
      </c>
    </row>
    <row r="3150" spans="1:11" x14ac:dyDescent="0.25">
      <c r="A3150" t="str">
        <f t="shared" si="196"/>
        <v>1108</v>
      </c>
      <c r="B3150" t="str">
        <f>"20"</f>
        <v>20</v>
      </c>
      <c r="C3150" t="s">
        <v>3970</v>
      </c>
      <c r="D3150" t="str">
        <f t="shared" si="194"/>
        <v>2</v>
      </c>
      <c r="E3150">
        <v>1354</v>
      </c>
      <c r="F3150">
        <v>1910</v>
      </c>
      <c r="G3150" t="s">
        <v>29</v>
      </c>
      <c r="H3150" t="s">
        <v>11</v>
      </c>
      <c r="I3150">
        <v>1</v>
      </c>
      <c r="J3150" t="s">
        <v>19</v>
      </c>
      <c r="K3150" t="s">
        <v>11</v>
      </c>
    </row>
    <row r="3151" spans="1:11" x14ac:dyDescent="0.25">
      <c r="A3151" t="str">
        <f t="shared" si="196"/>
        <v>1108</v>
      </c>
      <c r="B3151" t="str">
        <f>"21"</f>
        <v>21</v>
      </c>
      <c r="C3151" t="s">
        <v>3971</v>
      </c>
      <c r="D3151" t="str">
        <f t="shared" si="194"/>
        <v>2</v>
      </c>
      <c r="E3151">
        <v>2076</v>
      </c>
      <c r="F3151">
        <v>1917</v>
      </c>
      <c r="G3151" t="s">
        <v>25</v>
      </c>
      <c r="H3151" t="s">
        <v>11</v>
      </c>
      <c r="I3151">
        <v>1</v>
      </c>
      <c r="J3151" t="s">
        <v>19</v>
      </c>
      <c r="K3151" t="s">
        <v>11</v>
      </c>
    </row>
    <row r="3152" spans="1:11" x14ac:dyDescent="0.25">
      <c r="A3152" t="str">
        <f t="shared" si="196"/>
        <v>1108</v>
      </c>
      <c r="B3152" t="str">
        <f>"22"</f>
        <v>22</v>
      </c>
      <c r="C3152" t="s">
        <v>3972</v>
      </c>
      <c r="D3152" t="str">
        <f t="shared" si="194"/>
        <v>2</v>
      </c>
      <c r="E3152">
        <v>1587</v>
      </c>
      <c r="F3152">
        <v>1917</v>
      </c>
      <c r="G3152" t="s">
        <v>187</v>
      </c>
      <c r="H3152" t="s">
        <v>11</v>
      </c>
      <c r="I3152">
        <v>1</v>
      </c>
      <c r="J3152" t="s">
        <v>19</v>
      </c>
      <c r="K3152" t="s">
        <v>11</v>
      </c>
    </row>
    <row r="3153" spans="1:11" x14ac:dyDescent="0.25">
      <c r="A3153" t="str">
        <f t="shared" si="196"/>
        <v>1108</v>
      </c>
      <c r="B3153" t="str">
        <f>"23"</f>
        <v>23</v>
      </c>
      <c r="C3153" t="s">
        <v>3973</v>
      </c>
      <c r="D3153" t="str">
        <f t="shared" si="194"/>
        <v>2</v>
      </c>
      <c r="E3153">
        <v>1934</v>
      </c>
      <c r="F3153">
        <v>1920</v>
      </c>
      <c r="G3153" t="s">
        <v>25</v>
      </c>
      <c r="H3153" t="s">
        <v>11</v>
      </c>
      <c r="I3153">
        <v>1</v>
      </c>
      <c r="J3153" t="s">
        <v>19</v>
      </c>
      <c r="K3153" t="s">
        <v>11</v>
      </c>
    </row>
    <row r="3154" spans="1:11" x14ac:dyDescent="0.25">
      <c r="A3154" t="str">
        <f t="shared" si="196"/>
        <v>1108</v>
      </c>
      <c r="B3154" t="str">
        <f>"24"</f>
        <v>24</v>
      </c>
      <c r="C3154" t="s">
        <v>3974</v>
      </c>
      <c r="D3154" t="str">
        <f t="shared" si="194"/>
        <v>2</v>
      </c>
      <c r="E3154">
        <v>1312</v>
      </c>
      <c r="F3154">
        <v>1905</v>
      </c>
      <c r="G3154" t="s">
        <v>49</v>
      </c>
      <c r="H3154" t="s">
        <v>11</v>
      </c>
      <c r="I3154">
        <v>1</v>
      </c>
      <c r="J3154" t="s">
        <v>19</v>
      </c>
      <c r="K3154" t="s">
        <v>11</v>
      </c>
    </row>
    <row r="3155" spans="1:11" x14ac:dyDescent="0.25">
      <c r="A3155" t="str">
        <f t="shared" si="196"/>
        <v>1108</v>
      </c>
      <c r="B3155" t="str">
        <f>"25"</f>
        <v>25</v>
      </c>
      <c r="C3155" t="s">
        <v>3975</v>
      </c>
      <c r="D3155" t="str">
        <f t="shared" si="194"/>
        <v>2</v>
      </c>
      <c r="E3155">
        <v>2009</v>
      </c>
      <c r="F3155">
        <v>1887</v>
      </c>
      <c r="G3155" t="s">
        <v>321</v>
      </c>
      <c r="H3155" t="s">
        <v>11</v>
      </c>
      <c r="I3155">
        <v>2</v>
      </c>
      <c r="J3155" t="s">
        <v>19</v>
      </c>
      <c r="K3155" t="s">
        <v>11</v>
      </c>
    </row>
    <row r="3156" spans="1:11" x14ac:dyDescent="0.25">
      <c r="A3156" t="str">
        <f t="shared" si="196"/>
        <v>1108</v>
      </c>
      <c r="B3156" t="str">
        <f>"26"</f>
        <v>26</v>
      </c>
      <c r="C3156" t="s">
        <v>3976</v>
      </c>
      <c r="D3156" t="str">
        <f t="shared" si="194"/>
        <v>2</v>
      </c>
      <c r="E3156">
        <v>2570</v>
      </c>
      <c r="F3156">
        <v>1920</v>
      </c>
      <c r="G3156" t="s">
        <v>1953</v>
      </c>
      <c r="H3156" t="s">
        <v>11</v>
      </c>
      <c r="I3156">
        <v>3</v>
      </c>
      <c r="J3156" t="s">
        <v>19</v>
      </c>
      <c r="K3156" t="s">
        <v>11</v>
      </c>
    </row>
    <row r="3157" spans="1:11" x14ac:dyDescent="0.25">
      <c r="A3157" t="str">
        <f t="shared" si="196"/>
        <v>1108</v>
      </c>
      <c r="B3157" t="str">
        <f>"27"</f>
        <v>27</v>
      </c>
      <c r="C3157" t="s">
        <v>3977</v>
      </c>
      <c r="D3157" t="str">
        <f t="shared" si="194"/>
        <v>2</v>
      </c>
      <c r="E3157">
        <v>1620</v>
      </c>
      <c r="F3157">
        <v>1909</v>
      </c>
      <c r="G3157" t="s">
        <v>25</v>
      </c>
      <c r="H3157" t="s">
        <v>11</v>
      </c>
      <c r="I3157">
        <v>1</v>
      </c>
      <c r="J3157" t="s">
        <v>438</v>
      </c>
      <c r="K3157" t="s">
        <v>11</v>
      </c>
    </row>
    <row r="3158" spans="1:11" x14ac:dyDescent="0.25">
      <c r="A3158" t="str">
        <f t="shared" si="196"/>
        <v>1108</v>
      </c>
      <c r="B3158" t="str">
        <f>"29"</f>
        <v>29</v>
      </c>
      <c r="C3158" t="s">
        <v>3979</v>
      </c>
      <c r="D3158" t="str">
        <f t="shared" si="194"/>
        <v>2</v>
      </c>
      <c r="E3158">
        <v>1952</v>
      </c>
      <c r="F3158">
        <v>1909</v>
      </c>
      <c r="G3158" t="s">
        <v>2756</v>
      </c>
      <c r="H3158" t="s">
        <v>11</v>
      </c>
      <c r="I3158">
        <v>3</v>
      </c>
      <c r="J3158" t="s">
        <v>438</v>
      </c>
      <c r="K3158" t="s">
        <v>11</v>
      </c>
    </row>
    <row r="3159" spans="1:11" x14ac:dyDescent="0.25">
      <c r="A3159" t="str">
        <f t="shared" ref="A3159:A3188" si="197">"1109"</f>
        <v>1109</v>
      </c>
      <c r="B3159" t="str">
        <f>"2"</f>
        <v>2</v>
      </c>
      <c r="C3159" t="s">
        <v>3982</v>
      </c>
      <c r="D3159" t="str">
        <f t="shared" si="194"/>
        <v>2</v>
      </c>
      <c r="E3159">
        <v>1503</v>
      </c>
      <c r="F3159">
        <v>1920</v>
      </c>
      <c r="G3159" t="s">
        <v>35</v>
      </c>
      <c r="H3159" t="s">
        <v>11</v>
      </c>
      <c r="I3159">
        <v>1</v>
      </c>
      <c r="J3159" t="s">
        <v>19</v>
      </c>
      <c r="K3159" t="s">
        <v>11</v>
      </c>
    </row>
    <row r="3160" spans="1:11" x14ac:dyDescent="0.25">
      <c r="A3160" t="str">
        <f t="shared" si="197"/>
        <v>1109</v>
      </c>
      <c r="B3160" t="str">
        <f>"3"</f>
        <v>3</v>
      </c>
      <c r="C3160" t="s">
        <v>3983</v>
      </c>
      <c r="D3160" t="str">
        <f t="shared" si="194"/>
        <v>2</v>
      </c>
      <c r="E3160">
        <v>1386</v>
      </c>
      <c r="F3160">
        <v>1920</v>
      </c>
      <c r="G3160" t="s">
        <v>25</v>
      </c>
      <c r="H3160" t="s">
        <v>11</v>
      </c>
      <c r="I3160">
        <v>1</v>
      </c>
      <c r="J3160" t="s">
        <v>19</v>
      </c>
      <c r="K3160" t="s">
        <v>11</v>
      </c>
    </row>
    <row r="3161" spans="1:11" x14ac:dyDescent="0.25">
      <c r="A3161" t="str">
        <f t="shared" si="197"/>
        <v>1109</v>
      </c>
      <c r="B3161" t="str">
        <f>"4"</f>
        <v>4</v>
      </c>
      <c r="C3161" t="s">
        <v>3984</v>
      </c>
      <c r="D3161" t="str">
        <f t="shared" si="194"/>
        <v>2</v>
      </c>
      <c r="E3161">
        <v>1386</v>
      </c>
      <c r="F3161">
        <v>1917</v>
      </c>
      <c r="G3161" t="s">
        <v>25</v>
      </c>
      <c r="H3161" t="s">
        <v>11</v>
      </c>
      <c r="I3161">
        <v>1</v>
      </c>
      <c r="J3161" t="s">
        <v>19</v>
      </c>
      <c r="K3161" t="s">
        <v>11</v>
      </c>
    </row>
    <row r="3162" spans="1:11" x14ac:dyDescent="0.25">
      <c r="A3162" t="str">
        <f t="shared" si="197"/>
        <v>1109</v>
      </c>
      <c r="B3162" t="str">
        <f>"5"</f>
        <v>5</v>
      </c>
      <c r="C3162" t="s">
        <v>3985</v>
      </c>
      <c r="D3162" t="str">
        <f t="shared" si="194"/>
        <v>2</v>
      </c>
      <c r="E3162">
        <v>1871</v>
      </c>
      <c r="F3162">
        <v>1910</v>
      </c>
      <c r="G3162" t="s">
        <v>29</v>
      </c>
      <c r="H3162" t="s">
        <v>11</v>
      </c>
      <c r="I3162">
        <v>1</v>
      </c>
      <c r="J3162" t="s">
        <v>19</v>
      </c>
      <c r="K3162" t="s">
        <v>11</v>
      </c>
    </row>
    <row r="3163" spans="1:11" x14ac:dyDescent="0.25">
      <c r="A3163" t="str">
        <f t="shared" si="197"/>
        <v>1109</v>
      </c>
      <c r="B3163" t="str">
        <f>"6"</f>
        <v>6</v>
      </c>
      <c r="C3163" t="s">
        <v>3986</v>
      </c>
      <c r="D3163" t="str">
        <f t="shared" si="194"/>
        <v>2</v>
      </c>
      <c r="E3163">
        <v>1275</v>
      </c>
      <c r="F3163">
        <v>1905</v>
      </c>
      <c r="G3163" t="s">
        <v>49</v>
      </c>
      <c r="H3163" t="s">
        <v>11</v>
      </c>
      <c r="I3163">
        <v>1</v>
      </c>
      <c r="J3163" t="s">
        <v>19</v>
      </c>
      <c r="K3163" t="s">
        <v>11</v>
      </c>
    </row>
    <row r="3164" spans="1:11" x14ac:dyDescent="0.25">
      <c r="A3164" t="str">
        <f t="shared" si="197"/>
        <v>1109</v>
      </c>
      <c r="B3164" t="str">
        <f>"7"</f>
        <v>7</v>
      </c>
      <c r="C3164" t="s">
        <v>3987</v>
      </c>
      <c r="D3164" t="str">
        <f t="shared" si="194"/>
        <v>2</v>
      </c>
      <c r="E3164">
        <v>1936</v>
      </c>
      <c r="F3164">
        <v>1850</v>
      </c>
      <c r="G3164" t="s">
        <v>31</v>
      </c>
      <c r="H3164" t="s">
        <v>11</v>
      </c>
      <c r="I3164">
        <v>1</v>
      </c>
      <c r="J3164" t="s">
        <v>19</v>
      </c>
      <c r="K3164" t="s">
        <v>11</v>
      </c>
    </row>
    <row r="3165" spans="1:11" x14ac:dyDescent="0.25">
      <c r="A3165" t="str">
        <f t="shared" si="197"/>
        <v>1109</v>
      </c>
      <c r="B3165" t="str">
        <f>"8"</f>
        <v>8</v>
      </c>
      <c r="C3165" t="s">
        <v>3988</v>
      </c>
      <c r="D3165" t="str">
        <f t="shared" si="194"/>
        <v>2</v>
      </c>
      <c r="E3165">
        <v>1785</v>
      </c>
      <c r="F3165">
        <v>1915</v>
      </c>
      <c r="G3165" t="s">
        <v>49</v>
      </c>
      <c r="H3165" t="s">
        <v>11</v>
      </c>
      <c r="I3165">
        <v>1</v>
      </c>
      <c r="J3165" t="s">
        <v>19</v>
      </c>
      <c r="K3165" t="s">
        <v>11</v>
      </c>
    </row>
    <row r="3166" spans="1:11" x14ac:dyDescent="0.25">
      <c r="A3166" t="str">
        <f t="shared" si="197"/>
        <v>1109</v>
      </c>
      <c r="B3166" t="str">
        <f>"9"</f>
        <v>9</v>
      </c>
      <c r="C3166" t="s">
        <v>3989</v>
      </c>
      <c r="D3166" t="str">
        <f t="shared" si="194"/>
        <v>2</v>
      </c>
      <c r="E3166">
        <v>2892</v>
      </c>
      <c r="F3166">
        <v>1910</v>
      </c>
      <c r="G3166" t="s">
        <v>312</v>
      </c>
      <c r="H3166" t="s">
        <v>11</v>
      </c>
      <c r="I3166">
        <v>2</v>
      </c>
      <c r="J3166" t="s">
        <v>19</v>
      </c>
      <c r="K3166" t="s">
        <v>11</v>
      </c>
    </row>
    <row r="3167" spans="1:11" x14ac:dyDescent="0.25">
      <c r="A3167" t="str">
        <f t="shared" si="197"/>
        <v>1109</v>
      </c>
      <c r="B3167" t="str">
        <f>"10"</f>
        <v>10</v>
      </c>
      <c r="C3167" t="s">
        <v>3990</v>
      </c>
      <c r="D3167" t="str">
        <f t="shared" ref="D3167:D3230" si="198">"2"</f>
        <v>2</v>
      </c>
      <c r="E3167">
        <v>1422</v>
      </c>
      <c r="F3167">
        <v>1950</v>
      </c>
      <c r="G3167" t="s">
        <v>21</v>
      </c>
      <c r="H3167" t="s">
        <v>11</v>
      </c>
      <c r="I3167">
        <v>1</v>
      </c>
      <c r="J3167" t="s">
        <v>19</v>
      </c>
      <c r="K3167" t="s">
        <v>11</v>
      </c>
    </row>
    <row r="3168" spans="1:11" x14ac:dyDescent="0.25">
      <c r="A3168" t="str">
        <f t="shared" si="197"/>
        <v>1109</v>
      </c>
      <c r="B3168" t="str">
        <f>"11"</f>
        <v>11</v>
      </c>
      <c r="C3168" t="s">
        <v>3991</v>
      </c>
      <c r="D3168" t="str">
        <f t="shared" si="198"/>
        <v>2</v>
      </c>
      <c r="E3168">
        <v>1739</v>
      </c>
      <c r="F3168">
        <v>1903</v>
      </c>
      <c r="G3168" t="s">
        <v>49</v>
      </c>
      <c r="H3168" t="s">
        <v>11</v>
      </c>
      <c r="I3168">
        <v>1</v>
      </c>
      <c r="J3168" t="s">
        <v>19</v>
      </c>
      <c r="K3168" t="s">
        <v>11</v>
      </c>
    </row>
    <row r="3169" spans="1:11" x14ac:dyDescent="0.25">
      <c r="A3169" t="str">
        <f t="shared" si="197"/>
        <v>1109</v>
      </c>
      <c r="B3169" t="str">
        <f>"12"</f>
        <v>12</v>
      </c>
      <c r="C3169" t="s">
        <v>3992</v>
      </c>
      <c r="D3169" t="str">
        <f t="shared" si="198"/>
        <v>2</v>
      </c>
      <c r="E3169">
        <v>1612</v>
      </c>
      <c r="F3169">
        <v>1951</v>
      </c>
      <c r="G3169" t="s">
        <v>58</v>
      </c>
      <c r="H3169" t="s">
        <v>11</v>
      </c>
      <c r="I3169">
        <v>1</v>
      </c>
      <c r="J3169" t="s">
        <v>19</v>
      </c>
      <c r="K3169" t="s">
        <v>11</v>
      </c>
    </row>
    <row r="3170" spans="1:11" x14ac:dyDescent="0.25">
      <c r="A3170" t="str">
        <f t="shared" si="197"/>
        <v>1109</v>
      </c>
      <c r="B3170" t="str">
        <f>"13"</f>
        <v>13</v>
      </c>
      <c r="C3170" t="s">
        <v>3993</v>
      </c>
      <c r="D3170" t="str">
        <f t="shared" si="198"/>
        <v>2</v>
      </c>
      <c r="E3170">
        <v>2029</v>
      </c>
      <c r="F3170">
        <v>1921</v>
      </c>
      <c r="G3170" t="s">
        <v>424</v>
      </c>
      <c r="H3170" t="s">
        <v>11</v>
      </c>
      <c r="I3170">
        <v>1</v>
      </c>
      <c r="J3170" t="s">
        <v>19</v>
      </c>
      <c r="K3170" t="s">
        <v>11</v>
      </c>
    </row>
    <row r="3171" spans="1:11" x14ac:dyDescent="0.25">
      <c r="A3171" t="str">
        <f t="shared" si="197"/>
        <v>1109</v>
      </c>
      <c r="B3171" t="str">
        <f>"14"</f>
        <v>14</v>
      </c>
      <c r="C3171" t="s">
        <v>3994</v>
      </c>
      <c r="D3171" t="str">
        <f t="shared" si="198"/>
        <v>2</v>
      </c>
      <c r="E3171">
        <v>1500</v>
      </c>
      <c r="F3171">
        <v>1950</v>
      </c>
      <c r="G3171" t="s">
        <v>21</v>
      </c>
      <c r="H3171" t="s">
        <v>11</v>
      </c>
      <c r="I3171">
        <v>1</v>
      </c>
      <c r="J3171" t="s">
        <v>19</v>
      </c>
      <c r="K3171" t="s">
        <v>11</v>
      </c>
    </row>
    <row r="3172" spans="1:11" x14ac:dyDescent="0.25">
      <c r="A3172" t="str">
        <f t="shared" si="197"/>
        <v>1109</v>
      </c>
      <c r="B3172" t="str">
        <f>"15"</f>
        <v>15</v>
      </c>
      <c r="C3172" t="s">
        <v>3995</v>
      </c>
      <c r="D3172" t="str">
        <f t="shared" si="198"/>
        <v>2</v>
      </c>
      <c r="E3172">
        <v>1680</v>
      </c>
      <c r="F3172">
        <v>1920</v>
      </c>
      <c r="G3172" t="s">
        <v>29</v>
      </c>
      <c r="H3172" t="s">
        <v>11</v>
      </c>
      <c r="I3172">
        <v>1</v>
      </c>
      <c r="J3172" t="s">
        <v>19</v>
      </c>
      <c r="K3172" t="s">
        <v>11</v>
      </c>
    </row>
    <row r="3173" spans="1:11" x14ac:dyDescent="0.25">
      <c r="A3173" t="str">
        <f t="shared" si="197"/>
        <v>1109</v>
      </c>
      <c r="B3173" t="str">
        <f>"16"</f>
        <v>16</v>
      </c>
      <c r="C3173" t="s">
        <v>3996</v>
      </c>
      <c r="D3173" t="str">
        <f t="shared" si="198"/>
        <v>2</v>
      </c>
      <c r="E3173">
        <v>1205</v>
      </c>
      <c r="F3173">
        <v>1920</v>
      </c>
      <c r="G3173" t="s">
        <v>49</v>
      </c>
      <c r="H3173" t="s">
        <v>11</v>
      </c>
      <c r="I3173">
        <v>1</v>
      </c>
      <c r="J3173" t="s">
        <v>19</v>
      </c>
      <c r="K3173" t="s">
        <v>11</v>
      </c>
    </row>
    <row r="3174" spans="1:11" x14ac:dyDescent="0.25">
      <c r="A3174" t="str">
        <f t="shared" si="197"/>
        <v>1109</v>
      </c>
      <c r="B3174" t="str">
        <f>"17"</f>
        <v>17</v>
      </c>
      <c r="C3174" t="s">
        <v>3997</v>
      </c>
      <c r="D3174" t="str">
        <f t="shared" si="198"/>
        <v>2</v>
      </c>
      <c r="E3174">
        <v>1919</v>
      </c>
      <c r="F3174">
        <v>1939</v>
      </c>
      <c r="G3174" t="s">
        <v>27</v>
      </c>
      <c r="H3174" t="s">
        <v>11</v>
      </c>
      <c r="I3174">
        <v>1</v>
      </c>
      <c r="J3174" t="s">
        <v>19</v>
      </c>
      <c r="K3174" t="s">
        <v>11</v>
      </c>
    </row>
    <row r="3175" spans="1:11" x14ac:dyDescent="0.25">
      <c r="A3175" t="str">
        <f t="shared" si="197"/>
        <v>1109</v>
      </c>
      <c r="B3175" t="str">
        <f>"18"</f>
        <v>18</v>
      </c>
      <c r="C3175" t="s">
        <v>3998</v>
      </c>
      <c r="D3175" t="str">
        <f t="shared" si="198"/>
        <v>2</v>
      </c>
      <c r="E3175">
        <v>1563</v>
      </c>
      <c r="F3175">
        <v>1939</v>
      </c>
      <c r="G3175" t="s">
        <v>21</v>
      </c>
      <c r="H3175" t="s">
        <v>11</v>
      </c>
      <c r="I3175">
        <v>1</v>
      </c>
      <c r="J3175" t="s">
        <v>19</v>
      </c>
      <c r="K3175" t="s">
        <v>11</v>
      </c>
    </row>
    <row r="3176" spans="1:11" x14ac:dyDescent="0.25">
      <c r="A3176" t="str">
        <f t="shared" si="197"/>
        <v>1109</v>
      </c>
      <c r="B3176" t="str">
        <f>"19"</f>
        <v>19</v>
      </c>
      <c r="C3176" t="s">
        <v>3999</v>
      </c>
      <c r="D3176" t="str">
        <f t="shared" si="198"/>
        <v>2</v>
      </c>
      <c r="E3176">
        <v>1704</v>
      </c>
      <c r="F3176">
        <v>1955</v>
      </c>
      <c r="G3176" t="s">
        <v>35</v>
      </c>
      <c r="H3176" t="s">
        <v>11</v>
      </c>
      <c r="I3176">
        <v>1</v>
      </c>
      <c r="J3176" t="s">
        <v>19</v>
      </c>
      <c r="K3176" t="s">
        <v>11</v>
      </c>
    </row>
    <row r="3177" spans="1:11" x14ac:dyDescent="0.25">
      <c r="A3177" t="str">
        <f t="shared" si="197"/>
        <v>1109</v>
      </c>
      <c r="B3177" t="str">
        <f>"20"</f>
        <v>20</v>
      </c>
      <c r="C3177" t="s">
        <v>4000</v>
      </c>
      <c r="D3177" t="str">
        <f t="shared" si="198"/>
        <v>2</v>
      </c>
      <c r="E3177">
        <v>1745</v>
      </c>
      <c r="F3177">
        <v>1942</v>
      </c>
      <c r="G3177" t="s">
        <v>35</v>
      </c>
      <c r="H3177" t="s">
        <v>11</v>
      </c>
      <c r="I3177">
        <v>1</v>
      </c>
      <c r="J3177" t="s">
        <v>19</v>
      </c>
      <c r="K3177" t="s">
        <v>11</v>
      </c>
    </row>
    <row r="3178" spans="1:11" x14ac:dyDescent="0.25">
      <c r="A3178" t="str">
        <f t="shared" si="197"/>
        <v>1109</v>
      </c>
      <c r="B3178" t="str">
        <f>"21"</f>
        <v>21</v>
      </c>
      <c r="C3178" t="s">
        <v>4001</v>
      </c>
      <c r="D3178" t="str">
        <f t="shared" si="198"/>
        <v>2</v>
      </c>
      <c r="E3178">
        <v>2214</v>
      </c>
      <c r="F3178">
        <v>1939</v>
      </c>
      <c r="G3178" t="s">
        <v>35</v>
      </c>
      <c r="H3178" t="s">
        <v>11</v>
      </c>
      <c r="I3178">
        <v>1</v>
      </c>
      <c r="J3178" t="s">
        <v>19</v>
      </c>
      <c r="K3178" t="s">
        <v>11</v>
      </c>
    </row>
    <row r="3179" spans="1:11" x14ac:dyDescent="0.25">
      <c r="A3179" t="str">
        <f t="shared" si="197"/>
        <v>1109</v>
      </c>
      <c r="B3179" t="str">
        <f>"22"</f>
        <v>22</v>
      </c>
      <c r="C3179" t="s">
        <v>4002</v>
      </c>
      <c r="D3179" t="str">
        <f t="shared" si="198"/>
        <v>2</v>
      </c>
      <c r="E3179">
        <v>1673</v>
      </c>
      <c r="F3179">
        <v>1946</v>
      </c>
      <c r="G3179" t="s">
        <v>35</v>
      </c>
      <c r="H3179" t="s">
        <v>11</v>
      </c>
      <c r="I3179">
        <v>1</v>
      </c>
      <c r="J3179" t="s">
        <v>19</v>
      </c>
      <c r="K3179" t="s">
        <v>11</v>
      </c>
    </row>
    <row r="3180" spans="1:11" x14ac:dyDescent="0.25">
      <c r="A3180" t="str">
        <f t="shared" si="197"/>
        <v>1109</v>
      </c>
      <c r="B3180" t="str">
        <f>"23"</f>
        <v>23</v>
      </c>
      <c r="C3180" t="s">
        <v>4003</v>
      </c>
      <c r="D3180" t="str">
        <f t="shared" si="198"/>
        <v>2</v>
      </c>
      <c r="E3180">
        <v>1905</v>
      </c>
      <c r="F3180">
        <v>1970</v>
      </c>
      <c r="G3180" t="s">
        <v>27</v>
      </c>
      <c r="H3180" t="s">
        <v>11</v>
      </c>
      <c r="I3180">
        <v>1</v>
      </c>
      <c r="J3180" t="s">
        <v>19</v>
      </c>
      <c r="K3180" t="s">
        <v>11</v>
      </c>
    </row>
    <row r="3181" spans="1:11" x14ac:dyDescent="0.25">
      <c r="A3181" t="str">
        <f t="shared" si="197"/>
        <v>1109</v>
      </c>
      <c r="B3181" t="str">
        <f>"24"</f>
        <v>24</v>
      </c>
      <c r="C3181" t="s">
        <v>4004</v>
      </c>
      <c r="D3181" t="str">
        <f t="shared" si="198"/>
        <v>2</v>
      </c>
      <c r="E3181">
        <v>1691</v>
      </c>
      <c r="F3181">
        <v>1941</v>
      </c>
      <c r="G3181" t="s">
        <v>27</v>
      </c>
      <c r="H3181" t="s">
        <v>11</v>
      </c>
      <c r="I3181">
        <v>1</v>
      </c>
      <c r="J3181" t="s">
        <v>19</v>
      </c>
      <c r="K3181" t="s">
        <v>11</v>
      </c>
    </row>
    <row r="3182" spans="1:11" x14ac:dyDescent="0.25">
      <c r="A3182" t="str">
        <f t="shared" si="197"/>
        <v>1109</v>
      </c>
      <c r="B3182" t="str">
        <f>"25"</f>
        <v>25</v>
      </c>
      <c r="C3182" t="s">
        <v>4005</v>
      </c>
      <c r="D3182" t="str">
        <f t="shared" si="198"/>
        <v>2</v>
      </c>
      <c r="E3182">
        <v>2155</v>
      </c>
      <c r="F3182">
        <v>1955</v>
      </c>
      <c r="G3182" t="s">
        <v>4006</v>
      </c>
      <c r="H3182" t="s">
        <v>11</v>
      </c>
      <c r="I3182">
        <v>1</v>
      </c>
      <c r="J3182" t="s">
        <v>19</v>
      </c>
      <c r="K3182" t="s">
        <v>11</v>
      </c>
    </row>
    <row r="3183" spans="1:11" x14ac:dyDescent="0.25">
      <c r="A3183" t="str">
        <f t="shared" si="197"/>
        <v>1109</v>
      </c>
      <c r="B3183" t="str">
        <f>"26"</f>
        <v>26</v>
      </c>
      <c r="C3183" t="s">
        <v>4007</v>
      </c>
      <c r="D3183" t="str">
        <f t="shared" si="198"/>
        <v>2</v>
      </c>
      <c r="E3183">
        <v>1820</v>
      </c>
      <c r="F3183">
        <v>1955</v>
      </c>
      <c r="G3183" t="s">
        <v>4008</v>
      </c>
      <c r="H3183" t="s">
        <v>11</v>
      </c>
      <c r="I3183">
        <v>1</v>
      </c>
      <c r="J3183" t="s">
        <v>19</v>
      </c>
      <c r="K3183" t="s">
        <v>11</v>
      </c>
    </row>
    <row r="3184" spans="1:11" x14ac:dyDescent="0.25">
      <c r="A3184" t="str">
        <f t="shared" si="197"/>
        <v>1109</v>
      </c>
      <c r="B3184" t="str">
        <f>"27"</f>
        <v>27</v>
      </c>
      <c r="C3184" t="s">
        <v>4009</v>
      </c>
      <c r="D3184" t="str">
        <f t="shared" si="198"/>
        <v>2</v>
      </c>
      <c r="E3184">
        <v>1709</v>
      </c>
      <c r="F3184">
        <v>1962</v>
      </c>
      <c r="G3184" t="s">
        <v>27</v>
      </c>
      <c r="H3184" t="s">
        <v>11</v>
      </c>
      <c r="I3184">
        <v>1</v>
      </c>
      <c r="J3184" t="s">
        <v>19</v>
      </c>
      <c r="K3184" t="s">
        <v>11</v>
      </c>
    </row>
    <row r="3185" spans="1:11" x14ac:dyDescent="0.25">
      <c r="A3185" t="str">
        <f t="shared" si="197"/>
        <v>1109</v>
      </c>
      <c r="B3185" t="str">
        <f>"28"</f>
        <v>28</v>
      </c>
      <c r="C3185" t="s">
        <v>4010</v>
      </c>
      <c r="D3185" t="str">
        <f t="shared" si="198"/>
        <v>2</v>
      </c>
      <c r="E3185">
        <v>1718</v>
      </c>
      <c r="F3185">
        <v>1962</v>
      </c>
      <c r="G3185" t="s">
        <v>27</v>
      </c>
      <c r="H3185" t="s">
        <v>11</v>
      </c>
      <c r="I3185">
        <v>1</v>
      </c>
      <c r="J3185" t="s">
        <v>19</v>
      </c>
      <c r="K3185" t="s">
        <v>11</v>
      </c>
    </row>
    <row r="3186" spans="1:11" x14ac:dyDescent="0.25">
      <c r="A3186" t="str">
        <f t="shared" si="197"/>
        <v>1109</v>
      </c>
      <c r="B3186" t="str">
        <f>"29"</f>
        <v>29</v>
      </c>
      <c r="C3186" t="s">
        <v>4011</v>
      </c>
      <c r="D3186" t="str">
        <f t="shared" si="198"/>
        <v>2</v>
      </c>
      <c r="E3186">
        <v>1459</v>
      </c>
      <c r="F3186">
        <v>1962</v>
      </c>
      <c r="G3186" t="s">
        <v>35</v>
      </c>
      <c r="H3186" t="s">
        <v>11</v>
      </c>
      <c r="I3186">
        <v>1</v>
      </c>
      <c r="J3186" t="s">
        <v>19</v>
      </c>
      <c r="K3186" t="s">
        <v>11</v>
      </c>
    </row>
    <row r="3187" spans="1:11" x14ac:dyDescent="0.25">
      <c r="A3187" t="str">
        <f t="shared" si="197"/>
        <v>1109</v>
      </c>
      <c r="B3187" t="str">
        <f>"30"</f>
        <v>30</v>
      </c>
      <c r="C3187" t="s">
        <v>4012</v>
      </c>
      <c r="D3187" t="str">
        <f t="shared" si="198"/>
        <v>2</v>
      </c>
      <c r="E3187">
        <v>1394</v>
      </c>
      <c r="F3187">
        <v>1962</v>
      </c>
      <c r="G3187" t="s">
        <v>35</v>
      </c>
      <c r="H3187" t="s">
        <v>11</v>
      </c>
      <c r="I3187">
        <v>1</v>
      </c>
      <c r="J3187" t="s">
        <v>19</v>
      </c>
      <c r="K3187" t="s">
        <v>11</v>
      </c>
    </row>
    <row r="3188" spans="1:11" x14ac:dyDescent="0.25">
      <c r="A3188" t="str">
        <f t="shared" si="197"/>
        <v>1109</v>
      </c>
      <c r="B3188" t="str">
        <f>"31"</f>
        <v>31</v>
      </c>
      <c r="C3188" t="s">
        <v>4013</v>
      </c>
      <c r="D3188" t="str">
        <f t="shared" si="198"/>
        <v>2</v>
      </c>
      <c r="E3188">
        <v>1296</v>
      </c>
      <c r="F3188">
        <v>1962</v>
      </c>
      <c r="G3188" t="s">
        <v>35</v>
      </c>
      <c r="H3188" t="s">
        <v>11</v>
      </c>
      <c r="I3188">
        <v>1</v>
      </c>
      <c r="J3188" t="s">
        <v>19</v>
      </c>
      <c r="K3188" t="s">
        <v>11</v>
      </c>
    </row>
    <row r="3189" spans="1:11" x14ac:dyDescent="0.25">
      <c r="A3189" t="str">
        <f t="shared" ref="A3189:A3220" si="199">"1110"</f>
        <v>1110</v>
      </c>
      <c r="B3189" t="str">
        <f>"1"</f>
        <v>1</v>
      </c>
      <c r="C3189" t="s">
        <v>4016</v>
      </c>
      <c r="D3189" t="str">
        <f t="shared" si="198"/>
        <v>2</v>
      </c>
      <c r="E3189">
        <v>1654</v>
      </c>
      <c r="F3189">
        <v>1948</v>
      </c>
      <c r="G3189" t="s">
        <v>64</v>
      </c>
      <c r="H3189" t="s">
        <v>11</v>
      </c>
      <c r="I3189">
        <v>1</v>
      </c>
      <c r="J3189" t="s">
        <v>19</v>
      </c>
      <c r="K3189" t="s">
        <v>11</v>
      </c>
    </row>
    <row r="3190" spans="1:11" x14ac:dyDescent="0.25">
      <c r="A3190" t="str">
        <f t="shared" si="199"/>
        <v>1110</v>
      </c>
      <c r="B3190" t="str">
        <f>"2"</f>
        <v>2</v>
      </c>
      <c r="C3190" t="s">
        <v>4017</v>
      </c>
      <c r="D3190" t="str">
        <f t="shared" si="198"/>
        <v>2</v>
      </c>
      <c r="E3190">
        <v>1835</v>
      </c>
      <c r="F3190">
        <v>1941</v>
      </c>
      <c r="G3190" t="s">
        <v>27</v>
      </c>
      <c r="H3190" t="s">
        <v>11</v>
      </c>
      <c r="I3190">
        <v>1</v>
      </c>
      <c r="J3190" t="s">
        <v>19</v>
      </c>
      <c r="K3190" t="s">
        <v>11</v>
      </c>
    </row>
    <row r="3191" spans="1:11" x14ac:dyDescent="0.25">
      <c r="A3191" t="str">
        <f t="shared" si="199"/>
        <v>1110</v>
      </c>
      <c r="B3191" t="str">
        <f>"3"</f>
        <v>3</v>
      </c>
      <c r="C3191" t="s">
        <v>4018</v>
      </c>
      <c r="D3191" t="str">
        <f t="shared" si="198"/>
        <v>2</v>
      </c>
      <c r="E3191">
        <v>1563</v>
      </c>
      <c r="F3191">
        <v>1941</v>
      </c>
      <c r="G3191" t="s">
        <v>27</v>
      </c>
      <c r="H3191" t="s">
        <v>11</v>
      </c>
      <c r="I3191">
        <v>1</v>
      </c>
      <c r="J3191" t="s">
        <v>19</v>
      </c>
      <c r="K3191" t="s">
        <v>11</v>
      </c>
    </row>
    <row r="3192" spans="1:11" x14ac:dyDescent="0.25">
      <c r="A3192" t="str">
        <f t="shared" si="199"/>
        <v>1110</v>
      </c>
      <c r="B3192" t="str">
        <f>"4"</f>
        <v>4</v>
      </c>
      <c r="C3192" t="s">
        <v>4019</v>
      </c>
      <c r="D3192" t="str">
        <f t="shared" si="198"/>
        <v>2</v>
      </c>
      <c r="E3192">
        <v>1520</v>
      </c>
      <c r="F3192">
        <v>1948</v>
      </c>
      <c r="G3192" t="s">
        <v>35</v>
      </c>
      <c r="H3192" t="s">
        <v>11</v>
      </c>
      <c r="I3192">
        <v>1</v>
      </c>
      <c r="J3192" t="s">
        <v>19</v>
      </c>
      <c r="K3192" t="s">
        <v>11</v>
      </c>
    </row>
    <row r="3193" spans="1:11" x14ac:dyDescent="0.25">
      <c r="A3193" t="str">
        <f t="shared" si="199"/>
        <v>1110</v>
      </c>
      <c r="B3193" t="str">
        <f>"5"</f>
        <v>5</v>
      </c>
      <c r="C3193" t="s">
        <v>4020</v>
      </c>
      <c r="D3193" t="str">
        <f t="shared" si="198"/>
        <v>2</v>
      </c>
      <c r="E3193">
        <v>1300</v>
      </c>
      <c r="F3193">
        <v>1951</v>
      </c>
      <c r="G3193" t="s">
        <v>161</v>
      </c>
      <c r="H3193" t="s">
        <v>11</v>
      </c>
      <c r="I3193">
        <v>1</v>
      </c>
      <c r="J3193" t="s">
        <v>19</v>
      </c>
      <c r="K3193" t="s">
        <v>11</v>
      </c>
    </row>
    <row r="3194" spans="1:11" x14ac:dyDescent="0.25">
      <c r="A3194" t="str">
        <f t="shared" si="199"/>
        <v>1110</v>
      </c>
      <c r="B3194" t="str">
        <f>"6"</f>
        <v>6</v>
      </c>
      <c r="C3194" t="s">
        <v>4021</v>
      </c>
      <c r="D3194" t="str">
        <f t="shared" si="198"/>
        <v>2</v>
      </c>
      <c r="E3194">
        <v>1656</v>
      </c>
      <c r="F3194">
        <v>1949</v>
      </c>
      <c r="G3194" t="s">
        <v>64</v>
      </c>
      <c r="H3194" t="s">
        <v>11</v>
      </c>
      <c r="I3194">
        <v>1</v>
      </c>
      <c r="J3194" t="s">
        <v>19</v>
      </c>
      <c r="K3194" t="s">
        <v>11</v>
      </c>
    </row>
    <row r="3195" spans="1:11" x14ac:dyDescent="0.25">
      <c r="A3195" t="str">
        <f t="shared" si="199"/>
        <v>1110</v>
      </c>
      <c r="B3195" t="str">
        <f>"7"</f>
        <v>7</v>
      </c>
      <c r="C3195" t="s">
        <v>4022</v>
      </c>
      <c r="D3195" t="str">
        <f t="shared" si="198"/>
        <v>2</v>
      </c>
      <c r="E3195">
        <v>1582</v>
      </c>
      <c r="F3195">
        <v>1956</v>
      </c>
      <c r="G3195" t="s">
        <v>35</v>
      </c>
      <c r="H3195" t="s">
        <v>11</v>
      </c>
      <c r="I3195">
        <v>1</v>
      </c>
      <c r="J3195" t="s">
        <v>19</v>
      </c>
      <c r="K3195" t="s">
        <v>11</v>
      </c>
    </row>
    <row r="3196" spans="1:11" x14ac:dyDescent="0.25">
      <c r="A3196" t="str">
        <f t="shared" si="199"/>
        <v>1110</v>
      </c>
      <c r="B3196" t="str">
        <f>"8"</f>
        <v>8</v>
      </c>
      <c r="C3196" t="s">
        <v>4023</v>
      </c>
      <c r="D3196" t="str">
        <f t="shared" si="198"/>
        <v>2</v>
      </c>
      <c r="E3196">
        <v>1862</v>
      </c>
      <c r="F3196">
        <v>1952</v>
      </c>
      <c r="G3196" t="s">
        <v>27</v>
      </c>
      <c r="H3196" t="s">
        <v>11</v>
      </c>
      <c r="I3196">
        <v>1</v>
      </c>
      <c r="J3196" t="s">
        <v>19</v>
      </c>
      <c r="K3196" t="s">
        <v>11</v>
      </c>
    </row>
    <row r="3197" spans="1:11" x14ac:dyDescent="0.25">
      <c r="A3197" t="str">
        <f t="shared" si="199"/>
        <v>1110</v>
      </c>
      <c r="B3197" t="str">
        <f>"9"</f>
        <v>9</v>
      </c>
      <c r="C3197" t="s">
        <v>4024</v>
      </c>
      <c r="D3197" t="str">
        <f t="shared" si="198"/>
        <v>2</v>
      </c>
      <c r="E3197">
        <v>1612</v>
      </c>
      <c r="F3197">
        <v>1951</v>
      </c>
      <c r="G3197" t="s">
        <v>35</v>
      </c>
      <c r="H3197" t="s">
        <v>11</v>
      </c>
      <c r="I3197">
        <v>1</v>
      </c>
      <c r="J3197" t="s">
        <v>19</v>
      </c>
      <c r="K3197" t="s">
        <v>11</v>
      </c>
    </row>
    <row r="3198" spans="1:11" x14ac:dyDescent="0.25">
      <c r="A3198" t="str">
        <f t="shared" si="199"/>
        <v>1110</v>
      </c>
      <c r="B3198" t="str">
        <f>"10"</f>
        <v>10</v>
      </c>
      <c r="C3198" t="s">
        <v>4025</v>
      </c>
      <c r="D3198" t="str">
        <f t="shared" si="198"/>
        <v>2</v>
      </c>
      <c r="E3198">
        <v>1761</v>
      </c>
      <c r="F3198">
        <v>1951</v>
      </c>
      <c r="G3198" t="s">
        <v>35</v>
      </c>
      <c r="H3198" t="s">
        <v>11</v>
      </c>
      <c r="I3198">
        <v>1</v>
      </c>
      <c r="J3198" t="s">
        <v>19</v>
      </c>
      <c r="K3198" t="s">
        <v>11</v>
      </c>
    </row>
    <row r="3199" spans="1:11" x14ac:dyDescent="0.25">
      <c r="A3199" t="str">
        <f t="shared" si="199"/>
        <v>1110</v>
      </c>
      <c r="B3199" t="str">
        <f>"11"</f>
        <v>11</v>
      </c>
      <c r="C3199" t="s">
        <v>4026</v>
      </c>
      <c r="D3199" t="str">
        <f t="shared" si="198"/>
        <v>2</v>
      </c>
      <c r="E3199">
        <v>1152</v>
      </c>
      <c r="F3199">
        <v>1941</v>
      </c>
      <c r="G3199" t="s">
        <v>35</v>
      </c>
      <c r="H3199" t="s">
        <v>11</v>
      </c>
      <c r="I3199">
        <v>1</v>
      </c>
      <c r="J3199" t="s">
        <v>19</v>
      </c>
      <c r="K3199" t="s">
        <v>11</v>
      </c>
    </row>
    <row r="3200" spans="1:11" x14ac:dyDescent="0.25">
      <c r="A3200" t="str">
        <f t="shared" si="199"/>
        <v>1110</v>
      </c>
      <c r="B3200" t="str">
        <f>"12"</f>
        <v>12</v>
      </c>
      <c r="C3200" t="s">
        <v>4027</v>
      </c>
      <c r="D3200" t="str">
        <f t="shared" si="198"/>
        <v>2</v>
      </c>
      <c r="E3200">
        <v>1388</v>
      </c>
      <c r="F3200">
        <v>1942</v>
      </c>
      <c r="G3200" t="s">
        <v>35</v>
      </c>
      <c r="H3200" t="s">
        <v>11</v>
      </c>
      <c r="I3200">
        <v>1</v>
      </c>
      <c r="J3200" t="s">
        <v>19</v>
      </c>
      <c r="K3200" t="s">
        <v>11</v>
      </c>
    </row>
    <row r="3201" spans="1:11" x14ac:dyDescent="0.25">
      <c r="A3201" t="str">
        <f t="shared" si="199"/>
        <v>1110</v>
      </c>
      <c r="B3201" t="str">
        <f>"13"</f>
        <v>13</v>
      </c>
      <c r="C3201" t="s">
        <v>4028</v>
      </c>
      <c r="D3201" t="str">
        <f t="shared" si="198"/>
        <v>2</v>
      </c>
      <c r="E3201">
        <v>2106</v>
      </c>
      <c r="F3201">
        <v>1942</v>
      </c>
      <c r="G3201" t="s">
        <v>35</v>
      </c>
      <c r="H3201" t="s">
        <v>11</v>
      </c>
      <c r="I3201">
        <v>1</v>
      </c>
      <c r="J3201" t="s">
        <v>19</v>
      </c>
      <c r="K3201" t="s">
        <v>11</v>
      </c>
    </row>
    <row r="3202" spans="1:11" x14ac:dyDescent="0.25">
      <c r="A3202" t="str">
        <f t="shared" si="199"/>
        <v>1110</v>
      </c>
      <c r="B3202" t="str">
        <f>"14"</f>
        <v>14</v>
      </c>
      <c r="C3202" t="s">
        <v>4029</v>
      </c>
      <c r="D3202" t="str">
        <f t="shared" si="198"/>
        <v>2</v>
      </c>
      <c r="E3202">
        <v>1935</v>
      </c>
      <c r="F3202">
        <v>1940</v>
      </c>
      <c r="G3202" t="s">
        <v>35</v>
      </c>
      <c r="H3202" t="s">
        <v>11</v>
      </c>
      <c r="I3202">
        <v>1</v>
      </c>
      <c r="J3202" t="s">
        <v>19</v>
      </c>
      <c r="K3202" t="s">
        <v>11</v>
      </c>
    </row>
    <row r="3203" spans="1:11" x14ac:dyDescent="0.25">
      <c r="A3203" t="str">
        <f t="shared" si="199"/>
        <v>1110</v>
      </c>
      <c r="B3203" t="str">
        <f>"15"</f>
        <v>15</v>
      </c>
      <c r="C3203" t="s">
        <v>4030</v>
      </c>
      <c r="D3203" t="str">
        <f t="shared" si="198"/>
        <v>2</v>
      </c>
      <c r="E3203">
        <v>2180</v>
      </c>
      <c r="F3203">
        <v>1940</v>
      </c>
      <c r="G3203" t="s">
        <v>35</v>
      </c>
      <c r="H3203" t="s">
        <v>11</v>
      </c>
      <c r="I3203">
        <v>1</v>
      </c>
      <c r="J3203" t="s">
        <v>19</v>
      </c>
      <c r="K3203" t="s">
        <v>11</v>
      </c>
    </row>
    <row r="3204" spans="1:11" x14ac:dyDescent="0.25">
      <c r="A3204" t="str">
        <f t="shared" si="199"/>
        <v>1110</v>
      </c>
      <c r="B3204" t="str">
        <f>"16"</f>
        <v>16</v>
      </c>
      <c r="C3204" t="s">
        <v>4031</v>
      </c>
      <c r="D3204" t="str">
        <f t="shared" si="198"/>
        <v>2</v>
      </c>
      <c r="E3204">
        <v>1572</v>
      </c>
      <c r="F3204">
        <v>1940</v>
      </c>
      <c r="G3204" t="s">
        <v>35</v>
      </c>
      <c r="H3204" t="s">
        <v>11</v>
      </c>
      <c r="I3204">
        <v>1</v>
      </c>
      <c r="J3204" t="s">
        <v>19</v>
      </c>
      <c r="K3204" t="s">
        <v>11</v>
      </c>
    </row>
    <row r="3205" spans="1:11" x14ac:dyDescent="0.25">
      <c r="A3205" t="str">
        <f t="shared" si="199"/>
        <v>1110</v>
      </c>
      <c r="B3205" t="str">
        <f>"17"</f>
        <v>17</v>
      </c>
      <c r="C3205" t="s">
        <v>4032</v>
      </c>
      <c r="D3205" t="str">
        <f t="shared" si="198"/>
        <v>2</v>
      </c>
      <c r="E3205">
        <v>896</v>
      </c>
      <c r="F3205">
        <v>1950</v>
      </c>
      <c r="G3205" t="s">
        <v>27</v>
      </c>
      <c r="H3205" t="s">
        <v>11</v>
      </c>
      <c r="I3205">
        <v>1</v>
      </c>
      <c r="J3205" t="s">
        <v>19</v>
      </c>
      <c r="K3205" t="s">
        <v>11</v>
      </c>
    </row>
    <row r="3206" spans="1:11" x14ac:dyDescent="0.25">
      <c r="A3206" t="str">
        <f t="shared" si="199"/>
        <v>1110</v>
      </c>
      <c r="B3206" t="str">
        <f>"18"</f>
        <v>18</v>
      </c>
      <c r="C3206" t="s">
        <v>4033</v>
      </c>
      <c r="D3206" t="str">
        <f t="shared" si="198"/>
        <v>2</v>
      </c>
      <c r="E3206">
        <v>1804</v>
      </c>
      <c r="F3206">
        <v>1964</v>
      </c>
      <c r="G3206" t="s">
        <v>27</v>
      </c>
      <c r="H3206" t="s">
        <v>11</v>
      </c>
      <c r="I3206">
        <v>1</v>
      </c>
      <c r="J3206" t="s">
        <v>19</v>
      </c>
      <c r="K3206" t="s">
        <v>11</v>
      </c>
    </row>
    <row r="3207" spans="1:11" x14ac:dyDescent="0.25">
      <c r="A3207" t="str">
        <f t="shared" si="199"/>
        <v>1110</v>
      </c>
      <c r="B3207" t="str">
        <f>"19"</f>
        <v>19</v>
      </c>
      <c r="C3207" t="s">
        <v>4034</v>
      </c>
      <c r="D3207" t="str">
        <f t="shared" si="198"/>
        <v>2</v>
      </c>
      <c r="E3207">
        <v>1397</v>
      </c>
      <c r="F3207">
        <v>1955</v>
      </c>
      <c r="G3207" t="s">
        <v>27</v>
      </c>
      <c r="H3207" t="s">
        <v>11</v>
      </c>
      <c r="I3207">
        <v>1</v>
      </c>
      <c r="J3207" t="s">
        <v>19</v>
      </c>
      <c r="K3207" t="s">
        <v>11</v>
      </c>
    </row>
    <row r="3208" spans="1:11" x14ac:dyDescent="0.25">
      <c r="A3208" t="str">
        <f t="shared" si="199"/>
        <v>1110</v>
      </c>
      <c r="B3208" t="str">
        <f>"20"</f>
        <v>20</v>
      </c>
      <c r="C3208" t="s">
        <v>4035</v>
      </c>
      <c r="D3208" t="str">
        <f t="shared" si="198"/>
        <v>2</v>
      </c>
      <c r="E3208">
        <v>1452</v>
      </c>
      <c r="F3208">
        <v>1960</v>
      </c>
      <c r="G3208" t="s">
        <v>27</v>
      </c>
      <c r="H3208" t="s">
        <v>11</v>
      </c>
      <c r="I3208">
        <v>1</v>
      </c>
      <c r="J3208" t="s">
        <v>19</v>
      </c>
      <c r="K3208" t="s">
        <v>11</v>
      </c>
    </row>
    <row r="3209" spans="1:11" x14ac:dyDescent="0.25">
      <c r="A3209" t="str">
        <f t="shared" si="199"/>
        <v>1110</v>
      </c>
      <c r="B3209" t="str">
        <f>"21"</f>
        <v>21</v>
      </c>
      <c r="C3209" t="s">
        <v>4036</v>
      </c>
      <c r="D3209" t="str">
        <f t="shared" si="198"/>
        <v>2</v>
      </c>
      <c r="E3209">
        <v>1274</v>
      </c>
      <c r="F3209">
        <v>1955</v>
      </c>
      <c r="G3209" t="s">
        <v>27</v>
      </c>
      <c r="H3209" t="s">
        <v>11</v>
      </c>
      <c r="I3209">
        <v>1</v>
      </c>
      <c r="J3209" t="s">
        <v>19</v>
      </c>
      <c r="K3209" t="s">
        <v>11</v>
      </c>
    </row>
    <row r="3210" spans="1:11" x14ac:dyDescent="0.25">
      <c r="A3210" t="str">
        <f t="shared" si="199"/>
        <v>1110</v>
      </c>
      <c r="B3210" t="str">
        <f>"22"</f>
        <v>22</v>
      </c>
      <c r="C3210" t="s">
        <v>4037</v>
      </c>
      <c r="D3210" t="str">
        <f t="shared" si="198"/>
        <v>2</v>
      </c>
      <c r="E3210">
        <v>1062</v>
      </c>
      <c r="F3210">
        <v>1957</v>
      </c>
      <c r="G3210" t="s">
        <v>27</v>
      </c>
      <c r="H3210" t="s">
        <v>11</v>
      </c>
      <c r="I3210">
        <v>1</v>
      </c>
      <c r="J3210" t="s">
        <v>19</v>
      </c>
      <c r="K3210" t="s">
        <v>11</v>
      </c>
    </row>
    <row r="3211" spans="1:11" x14ac:dyDescent="0.25">
      <c r="A3211" t="str">
        <f t="shared" si="199"/>
        <v>1110</v>
      </c>
      <c r="B3211" t="str">
        <f>"23"</f>
        <v>23</v>
      </c>
      <c r="C3211" t="s">
        <v>4038</v>
      </c>
      <c r="D3211" t="str">
        <f t="shared" si="198"/>
        <v>2</v>
      </c>
      <c r="E3211">
        <v>2075</v>
      </c>
      <c r="F3211">
        <v>1955</v>
      </c>
      <c r="G3211" t="s">
        <v>27</v>
      </c>
      <c r="H3211" t="s">
        <v>11</v>
      </c>
      <c r="I3211">
        <v>1</v>
      </c>
      <c r="J3211" t="s">
        <v>19</v>
      </c>
      <c r="K3211" t="s">
        <v>11</v>
      </c>
    </row>
    <row r="3212" spans="1:11" x14ac:dyDescent="0.25">
      <c r="A3212" t="str">
        <f t="shared" si="199"/>
        <v>1110</v>
      </c>
      <c r="B3212" t="str">
        <f>"24"</f>
        <v>24</v>
      </c>
      <c r="C3212" t="s">
        <v>4039</v>
      </c>
      <c r="D3212" t="str">
        <f t="shared" si="198"/>
        <v>2</v>
      </c>
      <c r="E3212">
        <v>1795</v>
      </c>
      <c r="F3212">
        <v>1960</v>
      </c>
      <c r="G3212" t="s">
        <v>27</v>
      </c>
      <c r="H3212" t="s">
        <v>11</v>
      </c>
      <c r="I3212">
        <v>1</v>
      </c>
      <c r="J3212" t="s">
        <v>19</v>
      </c>
      <c r="K3212" t="s">
        <v>11</v>
      </c>
    </row>
    <row r="3213" spans="1:11" x14ac:dyDescent="0.25">
      <c r="A3213" t="str">
        <f t="shared" si="199"/>
        <v>1110</v>
      </c>
      <c r="B3213" t="str">
        <f>"25"</f>
        <v>25</v>
      </c>
      <c r="C3213" t="s">
        <v>4040</v>
      </c>
      <c r="D3213" t="str">
        <f t="shared" si="198"/>
        <v>2</v>
      </c>
      <c r="E3213">
        <v>1792</v>
      </c>
      <c r="F3213">
        <v>1960</v>
      </c>
      <c r="G3213" t="s">
        <v>31</v>
      </c>
      <c r="H3213" t="s">
        <v>11</v>
      </c>
      <c r="I3213">
        <v>1</v>
      </c>
      <c r="J3213" t="s">
        <v>19</v>
      </c>
      <c r="K3213" t="s">
        <v>11</v>
      </c>
    </row>
    <row r="3214" spans="1:11" x14ac:dyDescent="0.25">
      <c r="A3214" t="str">
        <f t="shared" si="199"/>
        <v>1110</v>
      </c>
      <c r="B3214" t="str">
        <f>"26"</f>
        <v>26</v>
      </c>
      <c r="C3214" t="s">
        <v>4041</v>
      </c>
      <c r="D3214" t="str">
        <f t="shared" si="198"/>
        <v>2</v>
      </c>
      <c r="E3214">
        <v>1980</v>
      </c>
      <c r="F3214">
        <v>1959</v>
      </c>
      <c r="G3214" t="s">
        <v>27</v>
      </c>
      <c r="H3214" t="s">
        <v>11</v>
      </c>
      <c r="I3214">
        <v>1</v>
      </c>
      <c r="J3214" t="s">
        <v>19</v>
      </c>
      <c r="K3214" t="s">
        <v>11</v>
      </c>
    </row>
    <row r="3215" spans="1:11" x14ac:dyDescent="0.25">
      <c r="A3215" t="str">
        <f t="shared" si="199"/>
        <v>1110</v>
      </c>
      <c r="B3215" t="str">
        <f>"27"</f>
        <v>27</v>
      </c>
      <c r="C3215" t="s">
        <v>4042</v>
      </c>
      <c r="D3215" t="str">
        <f t="shared" si="198"/>
        <v>2</v>
      </c>
      <c r="E3215">
        <v>1964</v>
      </c>
      <c r="F3215">
        <v>1959</v>
      </c>
      <c r="G3215" t="s">
        <v>27</v>
      </c>
      <c r="H3215" t="s">
        <v>11</v>
      </c>
      <c r="I3215">
        <v>1</v>
      </c>
      <c r="J3215" t="s">
        <v>19</v>
      </c>
      <c r="K3215" t="s">
        <v>11</v>
      </c>
    </row>
    <row r="3216" spans="1:11" x14ac:dyDescent="0.25">
      <c r="A3216" t="str">
        <f t="shared" si="199"/>
        <v>1110</v>
      </c>
      <c r="B3216" t="str">
        <f>"28"</f>
        <v>28</v>
      </c>
      <c r="C3216" t="s">
        <v>4043</v>
      </c>
      <c r="D3216" t="str">
        <f t="shared" si="198"/>
        <v>2</v>
      </c>
      <c r="E3216">
        <v>1980</v>
      </c>
      <c r="F3216">
        <v>1963</v>
      </c>
      <c r="G3216" t="s">
        <v>27</v>
      </c>
      <c r="H3216" t="s">
        <v>11</v>
      </c>
      <c r="I3216">
        <v>1</v>
      </c>
      <c r="J3216" t="s">
        <v>19</v>
      </c>
      <c r="K3216" t="s">
        <v>11</v>
      </c>
    </row>
    <row r="3217" spans="1:11" x14ac:dyDescent="0.25">
      <c r="A3217" t="str">
        <f t="shared" si="199"/>
        <v>1110</v>
      </c>
      <c r="B3217" t="str">
        <f>"29"</f>
        <v>29</v>
      </c>
      <c r="C3217" t="s">
        <v>4044</v>
      </c>
      <c r="D3217" t="str">
        <f t="shared" si="198"/>
        <v>2</v>
      </c>
      <c r="E3217">
        <v>2076</v>
      </c>
      <c r="F3217">
        <v>1959</v>
      </c>
      <c r="G3217" t="s">
        <v>27</v>
      </c>
      <c r="H3217" t="s">
        <v>11</v>
      </c>
      <c r="I3217">
        <v>1</v>
      </c>
      <c r="J3217" t="s">
        <v>19</v>
      </c>
      <c r="K3217" t="s">
        <v>11</v>
      </c>
    </row>
    <row r="3218" spans="1:11" x14ac:dyDescent="0.25">
      <c r="A3218" t="str">
        <f t="shared" si="199"/>
        <v>1110</v>
      </c>
      <c r="B3218" t="str">
        <f>"30"</f>
        <v>30</v>
      </c>
      <c r="C3218" t="s">
        <v>4045</v>
      </c>
      <c r="D3218" t="str">
        <f t="shared" si="198"/>
        <v>2</v>
      </c>
      <c r="E3218">
        <v>2196</v>
      </c>
      <c r="F3218">
        <v>1959</v>
      </c>
      <c r="G3218" t="s">
        <v>64</v>
      </c>
      <c r="H3218" t="s">
        <v>11</v>
      </c>
      <c r="I3218">
        <v>1</v>
      </c>
      <c r="J3218" t="s">
        <v>19</v>
      </c>
      <c r="K3218" t="s">
        <v>11</v>
      </c>
    </row>
    <row r="3219" spans="1:11" x14ac:dyDescent="0.25">
      <c r="A3219" t="str">
        <f t="shared" si="199"/>
        <v>1110</v>
      </c>
      <c r="B3219" t="str">
        <f>"31"</f>
        <v>31</v>
      </c>
      <c r="C3219" t="s">
        <v>4046</v>
      </c>
      <c r="D3219" t="str">
        <f t="shared" si="198"/>
        <v>2</v>
      </c>
      <c r="E3219">
        <v>1980</v>
      </c>
      <c r="F3219">
        <v>1959</v>
      </c>
      <c r="G3219" t="s">
        <v>64</v>
      </c>
      <c r="H3219" t="s">
        <v>11</v>
      </c>
      <c r="I3219">
        <v>1</v>
      </c>
      <c r="J3219" t="s">
        <v>19</v>
      </c>
      <c r="K3219" t="s">
        <v>11</v>
      </c>
    </row>
    <row r="3220" spans="1:11" x14ac:dyDescent="0.25">
      <c r="A3220" t="str">
        <f t="shared" si="199"/>
        <v>1110</v>
      </c>
      <c r="B3220" t="str">
        <f>"32"</f>
        <v>32</v>
      </c>
      <c r="C3220" t="s">
        <v>4047</v>
      </c>
      <c r="D3220" t="str">
        <f t="shared" si="198"/>
        <v>2</v>
      </c>
      <c r="E3220">
        <v>1980</v>
      </c>
      <c r="F3220">
        <v>1959</v>
      </c>
      <c r="G3220" t="s">
        <v>64</v>
      </c>
      <c r="H3220" t="s">
        <v>11</v>
      </c>
      <c r="I3220">
        <v>1</v>
      </c>
      <c r="J3220" t="s">
        <v>19</v>
      </c>
      <c r="K3220" t="s">
        <v>11</v>
      </c>
    </row>
    <row r="3221" spans="1:11" x14ac:dyDescent="0.25">
      <c r="A3221" t="str">
        <f t="shared" ref="A3221:A3244" si="200">"1110"</f>
        <v>1110</v>
      </c>
      <c r="B3221" t="str">
        <f>"33"</f>
        <v>33</v>
      </c>
      <c r="C3221" t="s">
        <v>4048</v>
      </c>
      <c r="D3221" t="str">
        <f t="shared" si="198"/>
        <v>2</v>
      </c>
      <c r="E3221">
        <v>2611</v>
      </c>
      <c r="F3221">
        <v>1959</v>
      </c>
      <c r="G3221" t="s">
        <v>64</v>
      </c>
      <c r="H3221" t="s">
        <v>11</v>
      </c>
      <c r="I3221">
        <v>1</v>
      </c>
      <c r="J3221" t="s">
        <v>19</v>
      </c>
      <c r="K3221" t="s">
        <v>11</v>
      </c>
    </row>
    <row r="3222" spans="1:11" x14ac:dyDescent="0.25">
      <c r="A3222" t="str">
        <f t="shared" si="200"/>
        <v>1110</v>
      </c>
      <c r="B3222" t="str">
        <f>"34"</f>
        <v>34</v>
      </c>
      <c r="C3222" t="s">
        <v>4049</v>
      </c>
      <c r="D3222" t="str">
        <f t="shared" si="198"/>
        <v>2</v>
      </c>
      <c r="E3222">
        <v>1884</v>
      </c>
      <c r="F3222">
        <v>1955</v>
      </c>
      <c r="G3222" t="s">
        <v>31</v>
      </c>
      <c r="H3222" t="s">
        <v>11</v>
      </c>
      <c r="I3222">
        <v>1</v>
      </c>
      <c r="J3222" t="s">
        <v>19</v>
      </c>
      <c r="K3222" t="s">
        <v>11</v>
      </c>
    </row>
    <row r="3223" spans="1:11" x14ac:dyDescent="0.25">
      <c r="A3223" t="str">
        <f t="shared" si="200"/>
        <v>1110</v>
      </c>
      <c r="B3223" t="str">
        <f>"35"</f>
        <v>35</v>
      </c>
      <c r="C3223" t="s">
        <v>4050</v>
      </c>
      <c r="D3223" t="str">
        <f t="shared" si="198"/>
        <v>2</v>
      </c>
      <c r="E3223">
        <v>1852</v>
      </c>
      <c r="F3223">
        <v>1954</v>
      </c>
      <c r="G3223" t="s">
        <v>1819</v>
      </c>
      <c r="H3223" t="s">
        <v>11</v>
      </c>
      <c r="I3223">
        <v>1</v>
      </c>
      <c r="J3223" t="s">
        <v>19</v>
      </c>
      <c r="K3223" t="s">
        <v>11</v>
      </c>
    </row>
    <row r="3224" spans="1:11" x14ac:dyDescent="0.25">
      <c r="A3224" t="str">
        <f t="shared" si="200"/>
        <v>1110</v>
      </c>
      <c r="B3224" t="str">
        <f>"36"</f>
        <v>36</v>
      </c>
      <c r="C3224" t="s">
        <v>4051</v>
      </c>
      <c r="D3224" t="str">
        <f t="shared" si="198"/>
        <v>2</v>
      </c>
      <c r="E3224">
        <v>1800</v>
      </c>
      <c r="F3224">
        <v>1951</v>
      </c>
      <c r="G3224" t="s">
        <v>21</v>
      </c>
      <c r="H3224" t="s">
        <v>11</v>
      </c>
      <c r="I3224">
        <v>1</v>
      </c>
      <c r="J3224" t="s">
        <v>19</v>
      </c>
      <c r="K3224" t="s">
        <v>11</v>
      </c>
    </row>
    <row r="3225" spans="1:11" x14ac:dyDescent="0.25">
      <c r="A3225" t="str">
        <f t="shared" si="200"/>
        <v>1110</v>
      </c>
      <c r="B3225" t="str">
        <f>"37"</f>
        <v>37</v>
      </c>
      <c r="C3225" t="s">
        <v>4052</v>
      </c>
      <c r="D3225" t="str">
        <f t="shared" si="198"/>
        <v>2</v>
      </c>
      <c r="E3225">
        <v>1432</v>
      </c>
      <c r="F3225">
        <v>1952</v>
      </c>
      <c r="G3225" t="s">
        <v>27</v>
      </c>
      <c r="H3225" t="s">
        <v>11</v>
      </c>
      <c r="I3225">
        <v>1</v>
      </c>
      <c r="J3225" t="s">
        <v>19</v>
      </c>
      <c r="K3225" t="s">
        <v>11</v>
      </c>
    </row>
    <row r="3226" spans="1:11" x14ac:dyDescent="0.25">
      <c r="A3226" t="str">
        <f t="shared" si="200"/>
        <v>1110</v>
      </c>
      <c r="B3226" t="str">
        <f>"38"</f>
        <v>38</v>
      </c>
      <c r="C3226" t="s">
        <v>4053</v>
      </c>
      <c r="D3226" t="str">
        <f t="shared" si="198"/>
        <v>2</v>
      </c>
      <c r="E3226">
        <v>1560</v>
      </c>
      <c r="F3226">
        <v>1949</v>
      </c>
      <c r="G3226" t="s">
        <v>21</v>
      </c>
      <c r="H3226" t="s">
        <v>11</v>
      </c>
      <c r="I3226">
        <v>1</v>
      </c>
      <c r="J3226" t="s">
        <v>19</v>
      </c>
      <c r="K3226" t="s">
        <v>11</v>
      </c>
    </row>
    <row r="3227" spans="1:11" x14ac:dyDescent="0.25">
      <c r="A3227" t="str">
        <f t="shared" si="200"/>
        <v>1110</v>
      </c>
      <c r="B3227" t="str">
        <f>"39"</f>
        <v>39</v>
      </c>
      <c r="C3227" t="s">
        <v>4054</v>
      </c>
      <c r="D3227" t="str">
        <f t="shared" si="198"/>
        <v>2</v>
      </c>
      <c r="E3227">
        <v>1487</v>
      </c>
      <c r="F3227">
        <v>1951</v>
      </c>
      <c r="G3227" t="s">
        <v>27</v>
      </c>
      <c r="H3227" t="s">
        <v>11</v>
      </c>
      <c r="I3227">
        <v>1</v>
      </c>
      <c r="J3227" t="s">
        <v>19</v>
      </c>
      <c r="K3227" t="s">
        <v>11</v>
      </c>
    </row>
    <row r="3228" spans="1:11" x14ac:dyDescent="0.25">
      <c r="A3228" t="str">
        <f t="shared" si="200"/>
        <v>1110</v>
      </c>
      <c r="B3228" t="str">
        <f>"40"</f>
        <v>40</v>
      </c>
      <c r="C3228" t="s">
        <v>4055</v>
      </c>
      <c r="D3228" t="str">
        <f t="shared" si="198"/>
        <v>2</v>
      </c>
      <c r="E3228">
        <v>1382</v>
      </c>
      <c r="F3228">
        <v>1951</v>
      </c>
      <c r="G3228" t="s">
        <v>123</v>
      </c>
      <c r="H3228" t="s">
        <v>11</v>
      </c>
      <c r="I3228">
        <v>1</v>
      </c>
      <c r="J3228" t="s">
        <v>19</v>
      </c>
      <c r="K3228" t="s">
        <v>11</v>
      </c>
    </row>
    <row r="3229" spans="1:11" x14ac:dyDescent="0.25">
      <c r="A3229" t="str">
        <f t="shared" si="200"/>
        <v>1110</v>
      </c>
      <c r="B3229" t="str">
        <f>"41"</f>
        <v>41</v>
      </c>
      <c r="C3229" t="s">
        <v>4056</v>
      </c>
      <c r="D3229" t="str">
        <f t="shared" si="198"/>
        <v>2</v>
      </c>
      <c r="E3229">
        <v>1758</v>
      </c>
      <c r="F3229">
        <v>1950</v>
      </c>
      <c r="G3229" t="s">
        <v>123</v>
      </c>
      <c r="H3229" t="s">
        <v>11</v>
      </c>
      <c r="I3229">
        <v>1</v>
      </c>
      <c r="J3229" t="s">
        <v>19</v>
      </c>
      <c r="K3229" t="s">
        <v>11</v>
      </c>
    </row>
    <row r="3230" spans="1:11" x14ac:dyDescent="0.25">
      <c r="A3230" t="str">
        <f t="shared" si="200"/>
        <v>1110</v>
      </c>
      <c r="B3230" t="str">
        <f>"42"</f>
        <v>42</v>
      </c>
      <c r="C3230" t="s">
        <v>4057</v>
      </c>
      <c r="D3230" t="str">
        <f t="shared" si="198"/>
        <v>2</v>
      </c>
      <c r="E3230">
        <v>1296</v>
      </c>
      <c r="F3230">
        <v>1960</v>
      </c>
      <c r="G3230" t="s">
        <v>35</v>
      </c>
      <c r="H3230" t="s">
        <v>11</v>
      </c>
      <c r="I3230">
        <v>1</v>
      </c>
      <c r="J3230" t="s">
        <v>19</v>
      </c>
      <c r="K3230" t="s">
        <v>11</v>
      </c>
    </row>
    <row r="3231" spans="1:11" x14ac:dyDescent="0.25">
      <c r="A3231" t="str">
        <f t="shared" si="200"/>
        <v>1110</v>
      </c>
      <c r="B3231" t="str">
        <f>"43"</f>
        <v>43</v>
      </c>
      <c r="C3231" t="s">
        <v>4058</v>
      </c>
      <c r="D3231" t="str">
        <f t="shared" ref="D3231:D3294" si="201">"2"</f>
        <v>2</v>
      </c>
      <c r="E3231">
        <v>2204</v>
      </c>
      <c r="F3231">
        <v>1900</v>
      </c>
      <c r="G3231" t="s">
        <v>49</v>
      </c>
      <c r="H3231" t="s">
        <v>11</v>
      </c>
      <c r="I3231">
        <v>2</v>
      </c>
      <c r="J3231" t="s">
        <v>19</v>
      </c>
      <c r="K3231" t="s">
        <v>11</v>
      </c>
    </row>
    <row r="3232" spans="1:11" x14ac:dyDescent="0.25">
      <c r="A3232" t="str">
        <f t="shared" si="200"/>
        <v>1110</v>
      </c>
      <c r="B3232" t="str">
        <f>"44"</f>
        <v>44</v>
      </c>
      <c r="C3232" t="s">
        <v>4059</v>
      </c>
      <c r="D3232" t="str">
        <f t="shared" si="201"/>
        <v>2</v>
      </c>
      <c r="E3232">
        <v>1621</v>
      </c>
      <c r="F3232">
        <v>1965</v>
      </c>
      <c r="G3232" t="s">
        <v>35</v>
      </c>
      <c r="H3232" t="s">
        <v>11</v>
      </c>
      <c r="I3232">
        <v>1</v>
      </c>
      <c r="J3232" t="s">
        <v>19</v>
      </c>
      <c r="K3232" t="s">
        <v>11</v>
      </c>
    </row>
    <row r="3233" spans="1:11" x14ac:dyDescent="0.25">
      <c r="A3233" t="str">
        <f t="shared" si="200"/>
        <v>1110</v>
      </c>
      <c r="B3233" t="str">
        <f>"45"</f>
        <v>45</v>
      </c>
      <c r="C3233" t="s">
        <v>4060</v>
      </c>
      <c r="D3233" t="str">
        <f t="shared" si="201"/>
        <v>2</v>
      </c>
      <c r="E3233">
        <v>1862</v>
      </c>
      <c r="F3233">
        <v>1964</v>
      </c>
      <c r="G3233" t="s">
        <v>35</v>
      </c>
      <c r="H3233" t="s">
        <v>11</v>
      </c>
      <c r="I3233">
        <v>1</v>
      </c>
      <c r="J3233" t="s">
        <v>19</v>
      </c>
      <c r="K3233" t="s">
        <v>11</v>
      </c>
    </row>
    <row r="3234" spans="1:11" x14ac:dyDescent="0.25">
      <c r="A3234" t="str">
        <f t="shared" si="200"/>
        <v>1110</v>
      </c>
      <c r="B3234" t="str">
        <f>"46"</f>
        <v>46</v>
      </c>
      <c r="C3234" t="s">
        <v>4061</v>
      </c>
      <c r="D3234" t="str">
        <f t="shared" si="201"/>
        <v>2</v>
      </c>
      <c r="E3234">
        <v>1642</v>
      </c>
      <c r="F3234">
        <v>1964</v>
      </c>
      <c r="G3234" t="s">
        <v>35</v>
      </c>
      <c r="H3234" t="s">
        <v>11</v>
      </c>
      <c r="I3234">
        <v>1</v>
      </c>
      <c r="J3234" t="s">
        <v>19</v>
      </c>
      <c r="K3234" t="s">
        <v>11</v>
      </c>
    </row>
    <row r="3235" spans="1:11" x14ac:dyDescent="0.25">
      <c r="A3235" t="str">
        <f t="shared" si="200"/>
        <v>1110</v>
      </c>
      <c r="B3235" t="str">
        <f>"47"</f>
        <v>47</v>
      </c>
      <c r="C3235" t="s">
        <v>4062</v>
      </c>
      <c r="D3235" t="str">
        <f t="shared" si="201"/>
        <v>2</v>
      </c>
      <c r="E3235">
        <v>1642</v>
      </c>
      <c r="F3235">
        <v>1963</v>
      </c>
      <c r="G3235" t="s">
        <v>35</v>
      </c>
      <c r="H3235" t="s">
        <v>11</v>
      </c>
      <c r="I3235">
        <v>1</v>
      </c>
      <c r="J3235" t="s">
        <v>19</v>
      </c>
      <c r="K3235" t="s">
        <v>11</v>
      </c>
    </row>
    <row r="3236" spans="1:11" x14ac:dyDescent="0.25">
      <c r="A3236" t="str">
        <f t="shared" si="200"/>
        <v>1110</v>
      </c>
      <c r="B3236" t="str">
        <f>"48"</f>
        <v>48</v>
      </c>
      <c r="C3236" t="s">
        <v>4063</v>
      </c>
      <c r="D3236" t="str">
        <f t="shared" si="201"/>
        <v>2</v>
      </c>
      <c r="E3236">
        <v>1376</v>
      </c>
      <c r="F3236">
        <v>1963</v>
      </c>
      <c r="G3236" t="s">
        <v>35</v>
      </c>
      <c r="H3236" t="s">
        <v>11</v>
      </c>
      <c r="I3236">
        <v>1</v>
      </c>
      <c r="J3236" t="s">
        <v>19</v>
      </c>
      <c r="K3236" t="s">
        <v>11</v>
      </c>
    </row>
    <row r="3237" spans="1:11" x14ac:dyDescent="0.25">
      <c r="A3237" t="str">
        <f t="shared" si="200"/>
        <v>1110</v>
      </c>
      <c r="B3237" t="str">
        <f>"49"</f>
        <v>49</v>
      </c>
      <c r="C3237" t="s">
        <v>4064</v>
      </c>
      <c r="D3237" t="str">
        <f t="shared" si="201"/>
        <v>2</v>
      </c>
      <c r="E3237">
        <v>1642</v>
      </c>
      <c r="F3237">
        <v>1963</v>
      </c>
      <c r="G3237" t="s">
        <v>35</v>
      </c>
      <c r="H3237" t="s">
        <v>11</v>
      </c>
      <c r="I3237">
        <v>1</v>
      </c>
      <c r="J3237" t="s">
        <v>19</v>
      </c>
      <c r="K3237" t="s">
        <v>11</v>
      </c>
    </row>
    <row r="3238" spans="1:11" x14ac:dyDescent="0.25">
      <c r="A3238" t="str">
        <f t="shared" si="200"/>
        <v>1110</v>
      </c>
      <c r="B3238" t="str">
        <f>"50"</f>
        <v>50</v>
      </c>
      <c r="C3238" t="s">
        <v>4065</v>
      </c>
      <c r="D3238" t="str">
        <f t="shared" si="201"/>
        <v>2</v>
      </c>
      <c r="E3238">
        <v>1642</v>
      </c>
      <c r="F3238">
        <v>1963</v>
      </c>
      <c r="G3238" t="s">
        <v>35</v>
      </c>
      <c r="H3238" t="s">
        <v>11</v>
      </c>
      <c r="I3238">
        <v>1</v>
      </c>
      <c r="J3238" t="s">
        <v>19</v>
      </c>
      <c r="K3238" t="s">
        <v>11</v>
      </c>
    </row>
    <row r="3239" spans="1:11" x14ac:dyDescent="0.25">
      <c r="A3239" t="str">
        <f t="shared" si="200"/>
        <v>1110</v>
      </c>
      <c r="B3239" t="str">
        <f>"51"</f>
        <v>51</v>
      </c>
      <c r="C3239" t="s">
        <v>4066</v>
      </c>
      <c r="D3239" t="str">
        <f t="shared" si="201"/>
        <v>2</v>
      </c>
      <c r="E3239">
        <v>1785</v>
      </c>
      <c r="F3239">
        <v>1963</v>
      </c>
      <c r="G3239" t="s">
        <v>35</v>
      </c>
      <c r="H3239" t="s">
        <v>11</v>
      </c>
      <c r="I3239">
        <v>1</v>
      </c>
      <c r="J3239" t="s">
        <v>19</v>
      </c>
      <c r="K3239" t="s">
        <v>11</v>
      </c>
    </row>
    <row r="3240" spans="1:11" x14ac:dyDescent="0.25">
      <c r="A3240" t="str">
        <f t="shared" si="200"/>
        <v>1110</v>
      </c>
      <c r="B3240" t="str">
        <f>"52"</f>
        <v>52</v>
      </c>
      <c r="C3240" t="s">
        <v>4067</v>
      </c>
      <c r="D3240" t="str">
        <f t="shared" si="201"/>
        <v>2</v>
      </c>
      <c r="E3240">
        <v>1730</v>
      </c>
      <c r="F3240">
        <v>1964</v>
      </c>
      <c r="G3240" t="s">
        <v>35</v>
      </c>
      <c r="H3240" t="s">
        <v>11</v>
      </c>
      <c r="I3240">
        <v>1</v>
      </c>
      <c r="J3240" t="s">
        <v>19</v>
      </c>
      <c r="K3240" t="s">
        <v>11</v>
      </c>
    </row>
    <row r="3241" spans="1:11" x14ac:dyDescent="0.25">
      <c r="A3241" t="str">
        <f t="shared" si="200"/>
        <v>1110</v>
      </c>
      <c r="B3241" t="str">
        <f>"53"</f>
        <v>53</v>
      </c>
      <c r="C3241" t="s">
        <v>4068</v>
      </c>
      <c r="D3241" t="str">
        <f t="shared" si="201"/>
        <v>2</v>
      </c>
      <c r="E3241">
        <v>1238</v>
      </c>
      <c r="F3241">
        <v>1964</v>
      </c>
      <c r="G3241" t="s">
        <v>35</v>
      </c>
      <c r="H3241" t="s">
        <v>11</v>
      </c>
      <c r="I3241">
        <v>1</v>
      </c>
      <c r="J3241" t="s">
        <v>19</v>
      </c>
      <c r="K3241" t="s">
        <v>11</v>
      </c>
    </row>
    <row r="3242" spans="1:11" x14ac:dyDescent="0.25">
      <c r="A3242" t="str">
        <f t="shared" si="200"/>
        <v>1110</v>
      </c>
      <c r="B3242" t="str">
        <f>"54"</f>
        <v>54</v>
      </c>
      <c r="C3242" t="s">
        <v>4069</v>
      </c>
      <c r="D3242" t="str">
        <f t="shared" si="201"/>
        <v>2</v>
      </c>
      <c r="E3242">
        <v>2466</v>
      </c>
      <c r="F3242">
        <v>1947</v>
      </c>
      <c r="G3242" t="s">
        <v>4070</v>
      </c>
      <c r="H3242" t="s">
        <v>11</v>
      </c>
      <c r="I3242">
        <v>1</v>
      </c>
      <c r="J3242" t="s">
        <v>19</v>
      </c>
      <c r="K3242" t="s">
        <v>11</v>
      </c>
    </row>
    <row r="3243" spans="1:11" x14ac:dyDescent="0.25">
      <c r="A3243" t="str">
        <f t="shared" si="200"/>
        <v>1110</v>
      </c>
      <c r="B3243" t="str">
        <f>"54.01"</f>
        <v>54.01</v>
      </c>
      <c r="C3243" t="s">
        <v>4071</v>
      </c>
      <c r="D3243" t="str">
        <f t="shared" si="201"/>
        <v>2</v>
      </c>
      <c r="E3243">
        <v>2862</v>
      </c>
      <c r="F3243">
        <v>1957</v>
      </c>
      <c r="G3243" t="s">
        <v>4072</v>
      </c>
      <c r="H3243" t="s">
        <v>11</v>
      </c>
      <c r="I3243">
        <v>1</v>
      </c>
      <c r="J3243" t="s">
        <v>19</v>
      </c>
      <c r="K3243" t="s">
        <v>11</v>
      </c>
    </row>
    <row r="3244" spans="1:11" x14ac:dyDescent="0.25">
      <c r="A3244" t="str">
        <f t="shared" si="200"/>
        <v>1110</v>
      </c>
      <c r="B3244" t="str">
        <f>"55"</f>
        <v>55</v>
      </c>
      <c r="C3244" t="s">
        <v>4073</v>
      </c>
      <c r="D3244" t="str">
        <f t="shared" si="201"/>
        <v>2</v>
      </c>
      <c r="E3244">
        <v>2434</v>
      </c>
      <c r="F3244">
        <v>1947</v>
      </c>
      <c r="G3244" t="s">
        <v>1776</v>
      </c>
      <c r="H3244" t="s">
        <v>11</v>
      </c>
      <c r="I3244">
        <v>1</v>
      </c>
      <c r="J3244" t="s">
        <v>19</v>
      </c>
      <c r="K3244" t="s">
        <v>11</v>
      </c>
    </row>
    <row r="3245" spans="1:11" x14ac:dyDescent="0.25">
      <c r="A3245" t="str">
        <f t="shared" ref="A3245:A3275" si="202">"1111"</f>
        <v>1111</v>
      </c>
      <c r="B3245" t="str">
        <f>"1"</f>
        <v>1</v>
      </c>
      <c r="C3245" t="s">
        <v>4074</v>
      </c>
      <c r="D3245" t="str">
        <f t="shared" si="201"/>
        <v>2</v>
      </c>
      <c r="E3245">
        <v>1442</v>
      </c>
      <c r="F3245">
        <v>1957</v>
      </c>
      <c r="G3245" t="s">
        <v>27</v>
      </c>
      <c r="H3245" t="s">
        <v>11</v>
      </c>
      <c r="I3245">
        <v>1</v>
      </c>
      <c r="J3245" t="s">
        <v>19</v>
      </c>
      <c r="K3245" t="s">
        <v>11</v>
      </c>
    </row>
    <row r="3246" spans="1:11" x14ac:dyDescent="0.25">
      <c r="A3246" t="str">
        <f t="shared" si="202"/>
        <v>1111</v>
      </c>
      <c r="B3246" t="str">
        <f>"2"</f>
        <v>2</v>
      </c>
      <c r="C3246" t="s">
        <v>4075</v>
      </c>
      <c r="D3246" t="str">
        <f t="shared" si="201"/>
        <v>2</v>
      </c>
      <c r="E3246">
        <v>1868</v>
      </c>
      <c r="F3246">
        <v>1957</v>
      </c>
      <c r="G3246" t="s">
        <v>64</v>
      </c>
      <c r="H3246" t="s">
        <v>11</v>
      </c>
      <c r="I3246">
        <v>1</v>
      </c>
      <c r="J3246" t="s">
        <v>19</v>
      </c>
      <c r="K3246" t="s">
        <v>11</v>
      </c>
    </row>
    <row r="3247" spans="1:11" x14ac:dyDescent="0.25">
      <c r="A3247" t="str">
        <f t="shared" si="202"/>
        <v>1111</v>
      </c>
      <c r="B3247" t="str">
        <f>"3"</f>
        <v>3</v>
      </c>
      <c r="C3247" t="s">
        <v>4076</v>
      </c>
      <c r="D3247" t="str">
        <f t="shared" si="201"/>
        <v>2</v>
      </c>
      <c r="E3247">
        <v>2176</v>
      </c>
      <c r="F3247">
        <v>1957</v>
      </c>
      <c r="G3247" t="s">
        <v>35</v>
      </c>
      <c r="H3247" t="s">
        <v>11</v>
      </c>
      <c r="I3247">
        <v>1</v>
      </c>
      <c r="J3247" t="s">
        <v>19</v>
      </c>
      <c r="K3247" t="s">
        <v>11</v>
      </c>
    </row>
    <row r="3248" spans="1:11" x14ac:dyDescent="0.25">
      <c r="A3248" t="str">
        <f t="shared" si="202"/>
        <v>1111</v>
      </c>
      <c r="B3248" t="str">
        <f>"4"</f>
        <v>4</v>
      </c>
      <c r="C3248" t="s">
        <v>4077</v>
      </c>
      <c r="D3248" t="str">
        <f t="shared" si="201"/>
        <v>2</v>
      </c>
      <c r="E3248">
        <v>1990</v>
      </c>
      <c r="F3248">
        <v>1957</v>
      </c>
      <c r="G3248" t="s">
        <v>64</v>
      </c>
      <c r="H3248" t="s">
        <v>11</v>
      </c>
      <c r="I3248">
        <v>1</v>
      </c>
      <c r="J3248" t="s">
        <v>19</v>
      </c>
      <c r="K3248" t="s">
        <v>11</v>
      </c>
    </row>
    <row r="3249" spans="1:11" x14ac:dyDescent="0.25">
      <c r="A3249" t="str">
        <f t="shared" si="202"/>
        <v>1111</v>
      </c>
      <c r="B3249" t="str">
        <f>"5"</f>
        <v>5</v>
      </c>
      <c r="C3249" t="s">
        <v>4078</v>
      </c>
      <c r="D3249" t="str">
        <f t="shared" si="201"/>
        <v>2</v>
      </c>
      <c r="E3249">
        <v>1910</v>
      </c>
      <c r="F3249">
        <v>1958</v>
      </c>
      <c r="G3249" t="s">
        <v>27</v>
      </c>
      <c r="H3249" t="s">
        <v>11</v>
      </c>
      <c r="I3249">
        <v>1</v>
      </c>
      <c r="J3249" t="s">
        <v>19</v>
      </c>
      <c r="K3249">
        <v>1</v>
      </c>
    </row>
    <row r="3250" spans="1:11" x14ac:dyDescent="0.25">
      <c r="A3250" t="str">
        <f t="shared" si="202"/>
        <v>1111</v>
      </c>
      <c r="B3250" t="str">
        <f>"6"</f>
        <v>6</v>
      </c>
      <c r="C3250" t="s">
        <v>4079</v>
      </c>
      <c r="D3250" t="str">
        <f t="shared" si="201"/>
        <v>2</v>
      </c>
      <c r="E3250">
        <v>1805</v>
      </c>
      <c r="F3250">
        <v>1957</v>
      </c>
      <c r="G3250" t="s">
        <v>64</v>
      </c>
      <c r="H3250" t="s">
        <v>11</v>
      </c>
      <c r="I3250">
        <v>1</v>
      </c>
      <c r="J3250" t="s">
        <v>19</v>
      </c>
      <c r="K3250" t="s">
        <v>11</v>
      </c>
    </row>
    <row r="3251" spans="1:11" x14ac:dyDescent="0.25">
      <c r="A3251" t="str">
        <f t="shared" si="202"/>
        <v>1111</v>
      </c>
      <c r="B3251" t="str">
        <f>"7"</f>
        <v>7</v>
      </c>
      <c r="C3251" t="s">
        <v>4080</v>
      </c>
      <c r="D3251" t="str">
        <f t="shared" si="201"/>
        <v>2</v>
      </c>
      <c r="E3251">
        <v>1447</v>
      </c>
      <c r="F3251">
        <v>1957</v>
      </c>
      <c r="G3251" t="s">
        <v>35</v>
      </c>
      <c r="H3251" t="s">
        <v>11</v>
      </c>
      <c r="I3251">
        <v>1</v>
      </c>
      <c r="J3251" t="s">
        <v>19</v>
      </c>
      <c r="K3251" t="s">
        <v>11</v>
      </c>
    </row>
    <row r="3252" spans="1:11" x14ac:dyDescent="0.25">
      <c r="A3252" t="str">
        <f t="shared" si="202"/>
        <v>1111</v>
      </c>
      <c r="B3252" t="str">
        <f>"8"</f>
        <v>8</v>
      </c>
      <c r="C3252" t="s">
        <v>4081</v>
      </c>
      <c r="D3252" t="str">
        <f t="shared" si="201"/>
        <v>2</v>
      </c>
      <c r="E3252">
        <v>1986</v>
      </c>
      <c r="F3252">
        <v>1925</v>
      </c>
      <c r="G3252" t="s">
        <v>3685</v>
      </c>
      <c r="H3252" t="s">
        <v>11</v>
      </c>
      <c r="I3252">
        <v>1</v>
      </c>
      <c r="J3252" t="s">
        <v>19</v>
      </c>
      <c r="K3252" t="s">
        <v>11</v>
      </c>
    </row>
    <row r="3253" spans="1:11" x14ac:dyDescent="0.25">
      <c r="A3253" t="str">
        <f t="shared" si="202"/>
        <v>1111</v>
      </c>
      <c r="B3253" t="str">
        <f>"9"</f>
        <v>9</v>
      </c>
      <c r="C3253" t="s">
        <v>4082</v>
      </c>
      <c r="D3253" t="str">
        <f t="shared" si="201"/>
        <v>2</v>
      </c>
      <c r="E3253">
        <v>1044</v>
      </c>
      <c r="F3253">
        <v>1935</v>
      </c>
      <c r="G3253" t="s">
        <v>1776</v>
      </c>
      <c r="H3253" t="s">
        <v>11</v>
      </c>
      <c r="I3253">
        <v>1</v>
      </c>
      <c r="J3253" t="s">
        <v>19</v>
      </c>
      <c r="K3253" t="s">
        <v>11</v>
      </c>
    </row>
    <row r="3254" spans="1:11" x14ac:dyDescent="0.25">
      <c r="A3254" t="str">
        <f t="shared" si="202"/>
        <v>1111</v>
      </c>
      <c r="B3254" t="str">
        <f>"10"</f>
        <v>10</v>
      </c>
      <c r="C3254" t="s">
        <v>4083</v>
      </c>
      <c r="D3254" t="str">
        <f t="shared" si="201"/>
        <v>2</v>
      </c>
      <c r="E3254">
        <v>1504</v>
      </c>
      <c r="F3254">
        <v>1940</v>
      </c>
      <c r="G3254" t="s">
        <v>123</v>
      </c>
      <c r="H3254" t="s">
        <v>11</v>
      </c>
      <c r="I3254">
        <v>1</v>
      </c>
      <c r="J3254" t="s">
        <v>19</v>
      </c>
      <c r="K3254" t="s">
        <v>11</v>
      </c>
    </row>
    <row r="3255" spans="1:11" x14ac:dyDescent="0.25">
      <c r="A3255" t="str">
        <f t="shared" si="202"/>
        <v>1111</v>
      </c>
      <c r="B3255" t="str">
        <f>"11"</f>
        <v>11</v>
      </c>
      <c r="C3255" t="s">
        <v>4084</v>
      </c>
      <c r="D3255" t="str">
        <f t="shared" si="201"/>
        <v>2</v>
      </c>
      <c r="E3255">
        <v>1639</v>
      </c>
      <c r="F3255">
        <v>1940</v>
      </c>
      <c r="G3255" t="s">
        <v>3685</v>
      </c>
      <c r="H3255" t="s">
        <v>11</v>
      </c>
      <c r="I3255">
        <v>1</v>
      </c>
      <c r="J3255" t="s">
        <v>19</v>
      </c>
      <c r="K3255" t="s">
        <v>11</v>
      </c>
    </row>
    <row r="3256" spans="1:11" x14ac:dyDescent="0.25">
      <c r="A3256" t="str">
        <f t="shared" si="202"/>
        <v>1111</v>
      </c>
      <c r="B3256" t="str">
        <f>"12"</f>
        <v>12</v>
      </c>
      <c r="C3256" t="s">
        <v>4085</v>
      </c>
      <c r="D3256" t="str">
        <f t="shared" si="201"/>
        <v>2</v>
      </c>
      <c r="E3256">
        <v>1381</v>
      </c>
      <c r="F3256">
        <v>1923</v>
      </c>
      <c r="G3256" t="s">
        <v>29</v>
      </c>
      <c r="H3256" t="s">
        <v>11</v>
      </c>
      <c r="I3256">
        <v>1</v>
      </c>
      <c r="J3256" t="s">
        <v>19</v>
      </c>
      <c r="K3256" t="s">
        <v>11</v>
      </c>
    </row>
    <row r="3257" spans="1:11" x14ac:dyDescent="0.25">
      <c r="A3257" t="str">
        <f t="shared" si="202"/>
        <v>1111</v>
      </c>
      <c r="B3257" t="str">
        <f>"13"</f>
        <v>13</v>
      </c>
      <c r="C3257" t="s">
        <v>4086</v>
      </c>
      <c r="D3257" t="str">
        <f t="shared" si="201"/>
        <v>2</v>
      </c>
      <c r="E3257">
        <v>1352</v>
      </c>
      <c r="F3257">
        <v>1923</v>
      </c>
      <c r="G3257" t="s">
        <v>29</v>
      </c>
      <c r="H3257" t="s">
        <v>11</v>
      </c>
      <c r="I3257">
        <v>1</v>
      </c>
      <c r="J3257" t="s">
        <v>19</v>
      </c>
      <c r="K3257" t="s">
        <v>11</v>
      </c>
    </row>
    <row r="3258" spans="1:11" x14ac:dyDescent="0.25">
      <c r="A3258" t="str">
        <f t="shared" si="202"/>
        <v>1111</v>
      </c>
      <c r="B3258" t="str">
        <f>"14"</f>
        <v>14</v>
      </c>
      <c r="C3258" t="s">
        <v>4087</v>
      </c>
      <c r="D3258" t="str">
        <f t="shared" si="201"/>
        <v>2</v>
      </c>
      <c r="E3258">
        <v>1442</v>
      </c>
      <c r="F3258">
        <v>1850</v>
      </c>
      <c r="G3258" t="s">
        <v>35</v>
      </c>
      <c r="H3258" t="s">
        <v>11</v>
      </c>
      <c r="I3258">
        <v>1</v>
      </c>
      <c r="J3258" t="s">
        <v>19</v>
      </c>
      <c r="K3258" t="s">
        <v>11</v>
      </c>
    </row>
    <row r="3259" spans="1:11" x14ac:dyDescent="0.25">
      <c r="A3259" t="str">
        <f t="shared" si="202"/>
        <v>1111</v>
      </c>
      <c r="B3259" t="str">
        <f>"15"</f>
        <v>15</v>
      </c>
      <c r="C3259" t="s">
        <v>4088</v>
      </c>
      <c r="D3259" t="str">
        <f t="shared" si="201"/>
        <v>2</v>
      </c>
      <c r="E3259">
        <v>1770</v>
      </c>
      <c r="F3259">
        <v>1926</v>
      </c>
      <c r="G3259" t="s">
        <v>35</v>
      </c>
      <c r="H3259" t="s">
        <v>11</v>
      </c>
      <c r="I3259">
        <v>1</v>
      </c>
      <c r="J3259" t="s">
        <v>19</v>
      </c>
      <c r="K3259" t="s">
        <v>11</v>
      </c>
    </row>
    <row r="3260" spans="1:11" x14ac:dyDescent="0.25">
      <c r="A3260" t="str">
        <f t="shared" si="202"/>
        <v>1111</v>
      </c>
      <c r="B3260" t="str">
        <f>"16"</f>
        <v>16</v>
      </c>
      <c r="C3260" t="s">
        <v>4089</v>
      </c>
      <c r="D3260" t="str">
        <f t="shared" si="201"/>
        <v>2</v>
      </c>
      <c r="E3260">
        <v>1352</v>
      </c>
      <c r="F3260">
        <v>1924</v>
      </c>
      <c r="G3260" t="s">
        <v>1776</v>
      </c>
      <c r="H3260" t="s">
        <v>11</v>
      </c>
      <c r="I3260">
        <v>1</v>
      </c>
      <c r="J3260" t="s">
        <v>19</v>
      </c>
      <c r="K3260" t="s">
        <v>11</v>
      </c>
    </row>
    <row r="3261" spans="1:11" x14ac:dyDescent="0.25">
      <c r="A3261" t="str">
        <f t="shared" si="202"/>
        <v>1111</v>
      </c>
      <c r="B3261" t="str">
        <f>"17"</f>
        <v>17</v>
      </c>
      <c r="C3261" t="s">
        <v>4090</v>
      </c>
      <c r="D3261" t="str">
        <f t="shared" si="201"/>
        <v>2</v>
      </c>
      <c r="E3261">
        <v>1664</v>
      </c>
      <c r="F3261">
        <v>1925</v>
      </c>
      <c r="G3261" t="s">
        <v>31</v>
      </c>
      <c r="H3261" t="s">
        <v>11</v>
      </c>
      <c r="I3261">
        <v>1</v>
      </c>
      <c r="J3261" t="s">
        <v>19</v>
      </c>
      <c r="K3261" t="s">
        <v>11</v>
      </c>
    </row>
    <row r="3262" spans="1:11" x14ac:dyDescent="0.25">
      <c r="A3262" t="str">
        <f t="shared" si="202"/>
        <v>1111</v>
      </c>
      <c r="B3262" t="str">
        <f>"18"</f>
        <v>18</v>
      </c>
      <c r="C3262" t="s">
        <v>4091</v>
      </c>
      <c r="D3262" t="str">
        <f t="shared" si="201"/>
        <v>2</v>
      </c>
      <c r="E3262">
        <v>1622</v>
      </c>
      <c r="F3262">
        <v>1935</v>
      </c>
      <c r="G3262" t="s">
        <v>49</v>
      </c>
      <c r="H3262" t="s">
        <v>11</v>
      </c>
      <c r="I3262">
        <v>1</v>
      </c>
      <c r="J3262" t="s">
        <v>19</v>
      </c>
      <c r="K3262" t="s">
        <v>11</v>
      </c>
    </row>
    <row r="3263" spans="1:11" x14ac:dyDescent="0.25">
      <c r="A3263" t="str">
        <f t="shared" si="202"/>
        <v>1111</v>
      </c>
      <c r="B3263" t="str">
        <f>"19"</f>
        <v>19</v>
      </c>
      <c r="C3263" t="s">
        <v>4092</v>
      </c>
      <c r="D3263" t="str">
        <f t="shared" si="201"/>
        <v>2</v>
      </c>
      <c r="E3263">
        <v>1712</v>
      </c>
      <c r="F3263">
        <v>1920</v>
      </c>
      <c r="G3263" t="s">
        <v>1774</v>
      </c>
      <c r="H3263" t="s">
        <v>11</v>
      </c>
      <c r="I3263">
        <v>1</v>
      </c>
      <c r="J3263" t="s">
        <v>19</v>
      </c>
      <c r="K3263" t="s">
        <v>11</v>
      </c>
    </row>
    <row r="3264" spans="1:11" x14ac:dyDescent="0.25">
      <c r="A3264" t="str">
        <f t="shared" si="202"/>
        <v>1111</v>
      </c>
      <c r="B3264" t="str">
        <f>"20"</f>
        <v>20</v>
      </c>
      <c r="C3264" t="s">
        <v>4093</v>
      </c>
      <c r="D3264" t="str">
        <f t="shared" si="201"/>
        <v>2</v>
      </c>
      <c r="E3264">
        <v>1456</v>
      </c>
      <c r="F3264">
        <v>1924</v>
      </c>
      <c r="G3264" t="s">
        <v>4094</v>
      </c>
      <c r="H3264" t="s">
        <v>11</v>
      </c>
      <c r="I3264">
        <v>1</v>
      </c>
      <c r="J3264" t="s">
        <v>19</v>
      </c>
      <c r="K3264" t="s">
        <v>11</v>
      </c>
    </row>
    <row r="3265" spans="1:11" x14ac:dyDescent="0.25">
      <c r="A3265" t="str">
        <f t="shared" si="202"/>
        <v>1111</v>
      </c>
      <c r="B3265" t="str">
        <f>"21"</f>
        <v>21</v>
      </c>
      <c r="C3265" t="s">
        <v>4095</v>
      </c>
      <c r="D3265" t="str">
        <f t="shared" si="201"/>
        <v>2</v>
      </c>
      <c r="E3265">
        <v>1456</v>
      </c>
      <c r="F3265">
        <v>1924</v>
      </c>
      <c r="G3265" t="s">
        <v>49</v>
      </c>
      <c r="H3265" t="s">
        <v>11</v>
      </c>
      <c r="I3265">
        <v>1</v>
      </c>
      <c r="J3265" t="s">
        <v>19</v>
      </c>
      <c r="K3265" t="s">
        <v>11</v>
      </c>
    </row>
    <row r="3266" spans="1:11" x14ac:dyDescent="0.25">
      <c r="A3266" t="str">
        <f t="shared" si="202"/>
        <v>1111</v>
      </c>
      <c r="B3266" t="str">
        <f>"22"</f>
        <v>22</v>
      </c>
      <c r="C3266" t="s">
        <v>4096</v>
      </c>
      <c r="D3266" t="str">
        <f t="shared" si="201"/>
        <v>2</v>
      </c>
      <c r="E3266">
        <v>1433</v>
      </c>
      <c r="F3266">
        <v>1954</v>
      </c>
      <c r="G3266" t="s">
        <v>123</v>
      </c>
      <c r="H3266" t="s">
        <v>11</v>
      </c>
      <c r="I3266">
        <v>1</v>
      </c>
      <c r="J3266" t="s">
        <v>19</v>
      </c>
      <c r="K3266" t="s">
        <v>11</v>
      </c>
    </row>
    <row r="3267" spans="1:11" x14ac:dyDescent="0.25">
      <c r="A3267" t="str">
        <f t="shared" si="202"/>
        <v>1111</v>
      </c>
      <c r="B3267" t="str">
        <f>"23"</f>
        <v>23</v>
      </c>
      <c r="C3267" t="s">
        <v>4097</v>
      </c>
      <c r="D3267" t="str">
        <f t="shared" si="201"/>
        <v>2</v>
      </c>
      <c r="E3267">
        <v>2018</v>
      </c>
      <c r="F3267">
        <v>1910</v>
      </c>
      <c r="G3267" t="s">
        <v>25</v>
      </c>
      <c r="H3267" t="s">
        <v>11</v>
      </c>
      <c r="I3267">
        <v>1</v>
      </c>
      <c r="J3267" t="s">
        <v>19</v>
      </c>
      <c r="K3267" t="s">
        <v>11</v>
      </c>
    </row>
    <row r="3268" spans="1:11" x14ac:dyDescent="0.25">
      <c r="A3268" t="str">
        <f t="shared" si="202"/>
        <v>1111</v>
      </c>
      <c r="B3268" t="str">
        <f>"24"</f>
        <v>24</v>
      </c>
      <c r="C3268" t="s">
        <v>4098</v>
      </c>
      <c r="D3268" t="str">
        <f t="shared" si="201"/>
        <v>2</v>
      </c>
      <c r="E3268">
        <v>1942</v>
      </c>
      <c r="F3268">
        <v>1964</v>
      </c>
      <c r="G3268" t="s">
        <v>35</v>
      </c>
      <c r="H3268" t="s">
        <v>11</v>
      </c>
      <c r="I3268">
        <v>1</v>
      </c>
      <c r="J3268" t="s">
        <v>19</v>
      </c>
      <c r="K3268" t="s">
        <v>11</v>
      </c>
    </row>
    <row r="3269" spans="1:11" x14ac:dyDescent="0.25">
      <c r="A3269" t="str">
        <f t="shared" si="202"/>
        <v>1111</v>
      </c>
      <c r="B3269" t="str">
        <f>"25"</f>
        <v>25</v>
      </c>
      <c r="C3269" t="s">
        <v>4099</v>
      </c>
      <c r="D3269" t="str">
        <f t="shared" si="201"/>
        <v>2</v>
      </c>
      <c r="E3269">
        <v>1771</v>
      </c>
      <c r="F3269">
        <v>1940</v>
      </c>
      <c r="G3269" t="s">
        <v>139</v>
      </c>
      <c r="H3269" t="s">
        <v>11</v>
      </c>
      <c r="I3269">
        <v>1</v>
      </c>
      <c r="J3269" t="s">
        <v>19</v>
      </c>
      <c r="K3269" t="s">
        <v>11</v>
      </c>
    </row>
    <row r="3270" spans="1:11" x14ac:dyDescent="0.25">
      <c r="A3270" t="str">
        <f t="shared" si="202"/>
        <v>1111</v>
      </c>
      <c r="B3270" t="str">
        <f>"26"</f>
        <v>26</v>
      </c>
      <c r="C3270" t="s">
        <v>4100</v>
      </c>
      <c r="D3270" t="str">
        <f t="shared" si="201"/>
        <v>2</v>
      </c>
      <c r="E3270">
        <v>1941</v>
      </c>
      <c r="F3270">
        <v>1971</v>
      </c>
      <c r="G3270" t="s">
        <v>37</v>
      </c>
      <c r="H3270" t="s">
        <v>11</v>
      </c>
      <c r="I3270">
        <v>1</v>
      </c>
      <c r="J3270" t="s">
        <v>19</v>
      </c>
      <c r="K3270" t="s">
        <v>11</v>
      </c>
    </row>
    <row r="3271" spans="1:11" x14ac:dyDescent="0.25">
      <c r="A3271" t="str">
        <f t="shared" si="202"/>
        <v>1111</v>
      </c>
      <c r="B3271" t="str">
        <f>"27"</f>
        <v>27</v>
      </c>
      <c r="C3271" t="s">
        <v>4101</v>
      </c>
      <c r="D3271" t="str">
        <f t="shared" si="201"/>
        <v>2</v>
      </c>
      <c r="E3271">
        <v>1977</v>
      </c>
      <c r="F3271">
        <v>1970</v>
      </c>
      <c r="G3271" t="s">
        <v>37</v>
      </c>
      <c r="H3271" t="s">
        <v>11</v>
      </c>
      <c r="I3271">
        <v>1</v>
      </c>
      <c r="J3271" t="s">
        <v>19</v>
      </c>
      <c r="K3271" t="s">
        <v>11</v>
      </c>
    </row>
    <row r="3272" spans="1:11" x14ac:dyDescent="0.25">
      <c r="A3272" t="str">
        <f t="shared" si="202"/>
        <v>1111</v>
      </c>
      <c r="B3272" t="str">
        <f>"28"</f>
        <v>28</v>
      </c>
      <c r="C3272" t="s">
        <v>4102</v>
      </c>
      <c r="D3272" t="str">
        <f t="shared" si="201"/>
        <v>2</v>
      </c>
      <c r="E3272">
        <v>1412</v>
      </c>
      <c r="F3272">
        <v>1968</v>
      </c>
      <c r="G3272" t="s">
        <v>35</v>
      </c>
      <c r="H3272" t="s">
        <v>11</v>
      </c>
      <c r="I3272">
        <v>1</v>
      </c>
      <c r="J3272" t="s">
        <v>19</v>
      </c>
      <c r="K3272" t="s">
        <v>11</v>
      </c>
    </row>
    <row r="3273" spans="1:11" x14ac:dyDescent="0.25">
      <c r="A3273" t="str">
        <f t="shared" si="202"/>
        <v>1111</v>
      </c>
      <c r="B3273" t="str">
        <f>"29"</f>
        <v>29</v>
      </c>
      <c r="C3273" t="s">
        <v>4103</v>
      </c>
      <c r="D3273" t="str">
        <f t="shared" si="201"/>
        <v>2</v>
      </c>
      <c r="E3273">
        <v>1622</v>
      </c>
      <c r="F3273">
        <v>1953</v>
      </c>
      <c r="G3273" t="s">
        <v>64</v>
      </c>
      <c r="H3273" t="s">
        <v>11</v>
      </c>
      <c r="I3273">
        <v>1</v>
      </c>
      <c r="J3273" t="s">
        <v>19</v>
      </c>
      <c r="K3273" t="s">
        <v>11</v>
      </c>
    </row>
    <row r="3274" spans="1:11" x14ac:dyDescent="0.25">
      <c r="A3274" t="str">
        <f t="shared" si="202"/>
        <v>1111</v>
      </c>
      <c r="B3274" t="str">
        <f>"30"</f>
        <v>30</v>
      </c>
      <c r="C3274" t="s">
        <v>4104</v>
      </c>
      <c r="D3274" t="str">
        <f t="shared" si="201"/>
        <v>2</v>
      </c>
      <c r="E3274">
        <v>1728</v>
      </c>
      <c r="F3274">
        <v>1953</v>
      </c>
      <c r="G3274" t="s">
        <v>123</v>
      </c>
      <c r="H3274" t="s">
        <v>11</v>
      </c>
      <c r="I3274">
        <v>1</v>
      </c>
      <c r="J3274" t="s">
        <v>19</v>
      </c>
      <c r="K3274" t="s">
        <v>11</v>
      </c>
    </row>
    <row r="3275" spans="1:11" x14ac:dyDescent="0.25">
      <c r="A3275" t="str">
        <f t="shared" si="202"/>
        <v>1111</v>
      </c>
      <c r="B3275" t="str">
        <f>"31"</f>
        <v>31</v>
      </c>
      <c r="C3275" t="s">
        <v>4105</v>
      </c>
      <c r="D3275" t="str">
        <f t="shared" si="201"/>
        <v>2</v>
      </c>
      <c r="E3275">
        <v>2060</v>
      </c>
      <c r="F3275">
        <v>1946</v>
      </c>
      <c r="G3275" t="s">
        <v>64</v>
      </c>
      <c r="H3275" t="s">
        <v>11</v>
      </c>
      <c r="I3275">
        <v>1</v>
      </c>
      <c r="J3275" t="s">
        <v>19</v>
      </c>
      <c r="K3275" t="s">
        <v>11</v>
      </c>
    </row>
    <row r="3276" spans="1:11" x14ac:dyDescent="0.25">
      <c r="A3276" t="str">
        <f t="shared" ref="A3276:A3283" si="203">"1112"</f>
        <v>1112</v>
      </c>
      <c r="B3276" t="str">
        <f>"1"</f>
        <v>1</v>
      </c>
      <c r="C3276" t="s">
        <v>4106</v>
      </c>
      <c r="D3276" t="str">
        <f t="shared" si="201"/>
        <v>2</v>
      </c>
      <c r="E3276">
        <v>1642</v>
      </c>
      <c r="F3276">
        <v>1964</v>
      </c>
      <c r="G3276" t="s">
        <v>35</v>
      </c>
      <c r="H3276" t="s">
        <v>11</v>
      </c>
      <c r="I3276">
        <v>1</v>
      </c>
      <c r="J3276" t="s">
        <v>19</v>
      </c>
      <c r="K3276" t="s">
        <v>11</v>
      </c>
    </row>
    <row r="3277" spans="1:11" x14ac:dyDescent="0.25">
      <c r="A3277" t="str">
        <f t="shared" si="203"/>
        <v>1112</v>
      </c>
      <c r="B3277" t="str">
        <f>"2"</f>
        <v>2</v>
      </c>
      <c r="C3277" t="s">
        <v>4107</v>
      </c>
      <c r="D3277" t="str">
        <f t="shared" si="201"/>
        <v>2</v>
      </c>
      <c r="E3277">
        <v>1772</v>
      </c>
      <c r="F3277">
        <v>1962</v>
      </c>
      <c r="G3277" t="s">
        <v>35</v>
      </c>
      <c r="H3277" t="s">
        <v>11</v>
      </c>
      <c r="I3277">
        <v>1</v>
      </c>
      <c r="J3277" t="s">
        <v>19</v>
      </c>
      <c r="K3277" t="s">
        <v>11</v>
      </c>
    </row>
    <row r="3278" spans="1:11" x14ac:dyDescent="0.25">
      <c r="A3278" t="str">
        <f t="shared" si="203"/>
        <v>1112</v>
      </c>
      <c r="B3278" t="str">
        <f>"3"</f>
        <v>3</v>
      </c>
      <c r="C3278" t="s">
        <v>4108</v>
      </c>
      <c r="D3278" t="str">
        <f t="shared" si="201"/>
        <v>2</v>
      </c>
      <c r="E3278">
        <v>1642</v>
      </c>
      <c r="F3278">
        <v>1964</v>
      </c>
      <c r="G3278" t="s">
        <v>35</v>
      </c>
      <c r="H3278" t="s">
        <v>11</v>
      </c>
      <c r="I3278">
        <v>1</v>
      </c>
      <c r="J3278" t="s">
        <v>19</v>
      </c>
      <c r="K3278" t="s">
        <v>11</v>
      </c>
    </row>
    <row r="3279" spans="1:11" x14ac:dyDescent="0.25">
      <c r="A3279" t="str">
        <f t="shared" si="203"/>
        <v>1112</v>
      </c>
      <c r="B3279" t="str">
        <f>"4"</f>
        <v>4</v>
      </c>
      <c r="C3279" t="s">
        <v>4109</v>
      </c>
      <c r="D3279" t="str">
        <f t="shared" si="201"/>
        <v>2</v>
      </c>
      <c r="E3279">
        <v>1642</v>
      </c>
      <c r="F3279">
        <v>1963</v>
      </c>
      <c r="G3279" t="s">
        <v>35</v>
      </c>
      <c r="H3279" t="s">
        <v>11</v>
      </c>
      <c r="I3279">
        <v>1</v>
      </c>
      <c r="J3279" t="s">
        <v>19</v>
      </c>
      <c r="K3279" t="s">
        <v>11</v>
      </c>
    </row>
    <row r="3280" spans="1:11" x14ac:dyDescent="0.25">
      <c r="A3280" t="str">
        <f t="shared" si="203"/>
        <v>1112</v>
      </c>
      <c r="B3280" t="str">
        <f>"5"</f>
        <v>5</v>
      </c>
      <c r="C3280" t="s">
        <v>4110</v>
      </c>
      <c r="D3280" t="str">
        <f t="shared" si="201"/>
        <v>2</v>
      </c>
      <c r="E3280">
        <v>1616</v>
      </c>
      <c r="F3280">
        <v>1964</v>
      </c>
      <c r="G3280" t="s">
        <v>35</v>
      </c>
      <c r="H3280" t="s">
        <v>11</v>
      </c>
      <c r="I3280">
        <v>1</v>
      </c>
      <c r="J3280" t="s">
        <v>19</v>
      </c>
      <c r="K3280" t="s">
        <v>11</v>
      </c>
    </row>
    <row r="3281" spans="1:11" x14ac:dyDescent="0.25">
      <c r="A3281" t="str">
        <f t="shared" si="203"/>
        <v>1112</v>
      </c>
      <c r="B3281" t="str">
        <f>"6"</f>
        <v>6</v>
      </c>
      <c r="C3281" t="s">
        <v>4111</v>
      </c>
      <c r="D3281" t="str">
        <f t="shared" si="201"/>
        <v>2</v>
      </c>
      <c r="E3281">
        <v>1696</v>
      </c>
      <c r="F3281">
        <v>1968</v>
      </c>
      <c r="G3281" t="s">
        <v>35</v>
      </c>
      <c r="H3281" t="s">
        <v>11</v>
      </c>
      <c r="I3281">
        <v>1</v>
      </c>
      <c r="J3281" t="s">
        <v>19</v>
      </c>
      <c r="K3281" t="s">
        <v>11</v>
      </c>
    </row>
    <row r="3282" spans="1:11" x14ac:dyDescent="0.25">
      <c r="A3282" t="str">
        <f t="shared" si="203"/>
        <v>1112</v>
      </c>
      <c r="B3282" t="str">
        <f>"7"</f>
        <v>7</v>
      </c>
      <c r="C3282" t="s">
        <v>4112</v>
      </c>
      <c r="D3282" t="str">
        <f t="shared" si="201"/>
        <v>2</v>
      </c>
      <c r="E3282">
        <v>1642</v>
      </c>
      <c r="F3282">
        <v>1964</v>
      </c>
      <c r="G3282" t="s">
        <v>35</v>
      </c>
      <c r="H3282" t="s">
        <v>11</v>
      </c>
      <c r="I3282">
        <v>1</v>
      </c>
      <c r="J3282" t="s">
        <v>19</v>
      </c>
      <c r="K3282" t="s">
        <v>11</v>
      </c>
    </row>
    <row r="3283" spans="1:11" x14ac:dyDescent="0.25">
      <c r="A3283" t="str">
        <f t="shared" si="203"/>
        <v>1112</v>
      </c>
      <c r="B3283" t="str">
        <f>"8"</f>
        <v>8</v>
      </c>
      <c r="C3283" t="s">
        <v>4113</v>
      </c>
      <c r="D3283" t="str">
        <f t="shared" si="201"/>
        <v>2</v>
      </c>
      <c r="E3283">
        <v>1273</v>
      </c>
      <c r="F3283">
        <v>1965</v>
      </c>
      <c r="G3283" t="s">
        <v>35</v>
      </c>
      <c r="H3283" t="s">
        <v>11</v>
      </c>
      <c r="I3283">
        <v>1</v>
      </c>
      <c r="J3283" t="s">
        <v>19</v>
      </c>
      <c r="K3283" t="s">
        <v>11</v>
      </c>
    </row>
    <row r="3284" spans="1:11" x14ac:dyDescent="0.25">
      <c r="A3284" t="str">
        <f t="shared" ref="A3284:A3306" si="204">"1113"</f>
        <v>1113</v>
      </c>
      <c r="B3284" t="str">
        <f>"2"</f>
        <v>2</v>
      </c>
      <c r="C3284" t="s">
        <v>4115</v>
      </c>
      <c r="D3284" t="str">
        <f t="shared" si="201"/>
        <v>2</v>
      </c>
      <c r="E3284">
        <v>2176</v>
      </c>
      <c r="F3284">
        <v>1910</v>
      </c>
      <c r="G3284" t="s">
        <v>207</v>
      </c>
      <c r="H3284" t="s">
        <v>11</v>
      </c>
      <c r="I3284">
        <v>2</v>
      </c>
      <c r="J3284" t="s">
        <v>1865</v>
      </c>
      <c r="K3284" t="s">
        <v>11</v>
      </c>
    </row>
    <row r="3285" spans="1:11" x14ac:dyDescent="0.25">
      <c r="A3285" t="str">
        <f t="shared" si="204"/>
        <v>1113</v>
      </c>
      <c r="B3285" t="str">
        <f>"4"</f>
        <v>4</v>
      </c>
      <c r="C3285" t="s">
        <v>4116</v>
      </c>
      <c r="D3285" t="str">
        <f t="shared" si="201"/>
        <v>2</v>
      </c>
      <c r="E3285">
        <v>1302</v>
      </c>
      <c r="F3285">
        <v>1918</v>
      </c>
      <c r="G3285" t="s">
        <v>29</v>
      </c>
      <c r="H3285" t="s">
        <v>11</v>
      </c>
      <c r="I3285">
        <v>1</v>
      </c>
      <c r="J3285" t="s">
        <v>19</v>
      </c>
      <c r="K3285" t="s">
        <v>11</v>
      </c>
    </row>
    <row r="3286" spans="1:11" x14ac:dyDescent="0.25">
      <c r="A3286" t="str">
        <f t="shared" si="204"/>
        <v>1113</v>
      </c>
      <c r="B3286" t="str">
        <f>"5"</f>
        <v>5</v>
      </c>
      <c r="C3286" t="s">
        <v>4117</v>
      </c>
      <c r="D3286" t="str">
        <f t="shared" si="201"/>
        <v>2</v>
      </c>
      <c r="E3286">
        <v>1872</v>
      </c>
      <c r="F3286">
        <v>1910</v>
      </c>
      <c r="G3286" t="s">
        <v>25</v>
      </c>
      <c r="H3286" t="s">
        <v>11</v>
      </c>
      <c r="I3286">
        <v>1</v>
      </c>
      <c r="J3286" t="s">
        <v>19</v>
      </c>
      <c r="K3286" t="s">
        <v>11</v>
      </c>
    </row>
    <row r="3287" spans="1:11" x14ac:dyDescent="0.25">
      <c r="A3287" t="str">
        <f t="shared" si="204"/>
        <v>1113</v>
      </c>
      <c r="B3287" t="str">
        <f>"6"</f>
        <v>6</v>
      </c>
      <c r="C3287" t="s">
        <v>4118</v>
      </c>
      <c r="D3287" t="str">
        <f t="shared" si="201"/>
        <v>2</v>
      </c>
      <c r="E3287">
        <v>1204</v>
      </c>
      <c r="F3287">
        <v>1920</v>
      </c>
      <c r="G3287" t="s">
        <v>29</v>
      </c>
      <c r="H3287" t="s">
        <v>11</v>
      </c>
      <c r="I3287">
        <v>1</v>
      </c>
      <c r="J3287" t="s">
        <v>19</v>
      </c>
      <c r="K3287" t="s">
        <v>11</v>
      </c>
    </row>
    <row r="3288" spans="1:11" x14ac:dyDescent="0.25">
      <c r="A3288" t="str">
        <f t="shared" si="204"/>
        <v>1113</v>
      </c>
      <c r="B3288" t="str">
        <f>"7"</f>
        <v>7</v>
      </c>
      <c r="C3288" t="s">
        <v>4119</v>
      </c>
      <c r="D3288" t="str">
        <f t="shared" si="201"/>
        <v>2</v>
      </c>
      <c r="E3288">
        <v>1785</v>
      </c>
      <c r="F3288">
        <v>1916</v>
      </c>
      <c r="G3288" t="s">
        <v>29</v>
      </c>
      <c r="H3288" t="s">
        <v>11</v>
      </c>
      <c r="I3288">
        <v>1</v>
      </c>
      <c r="J3288" t="s">
        <v>19</v>
      </c>
      <c r="K3288" t="s">
        <v>11</v>
      </c>
    </row>
    <row r="3289" spans="1:11" x14ac:dyDescent="0.25">
      <c r="A3289" t="str">
        <f t="shared" si="204"/>
        <v>1113</v>
      </c>
      <c r="B3289" t="str">
        <f>"8"</f>
        <v>8</v>
      </c>
      <c r="C3289" t="s">
        <v>4120</v>
      </c>
      <c r="D3289" t="str">
        <f t="shared" si="201"/>
        <v>2</v>
      </c>
      <c r="E3289">
        <v>2648</v>
      </c>
      <c r="F3289">
        <v>1920</v>
      </c>
      <c r="G3289" t="s">
        <v>4121</v>
      </c>
      <c r="H3289" t="s">
        <v>11</v>
      </c>
      <c r="I3289">
        <v>1</v>
      </c>
      <c r="J3289" t="s">
        <v>19</v>
      </c>
      <c r="K3289" t="s">
        <v>11</v>
      </c>
    </row>
    <row r="3290" spans="1:11" x14ac:dyDescent="0.25">
      <c r="A3290" t="str">
        <f t="shared" si="204"/>
        <v>1113</v>
      </c>
      <c r="B3290" t="str">
        <f>"9"</f>
        <v>9</v>
      </c>
      <c r="C3290" t="s">
        <v>4122</v>
      </c>
      <c r="D3290" t="str">
        <f t="shared" si="201"/>
        <v>2</v>
      </c>
      <c r="E3290">
        <v>1796</v>
      </c>
      <c r="F3290">
        <v>1915</v>
      </c>
      <c r="G3290" t="s">
        <v>29</v>
      </c>
      <c r="H3290" t="s">
        <v>11</v>
      </c>
      <c r="I3290">
        <v>1</v>
      </c>
      <c r="J3290" t="s">
        <v>19</v>
      </c>
      <c r="K3290" t="s">
        <v>11</v>
      </c>
    </row>
    <row r="3291" spans="1:11" x14ac:dyDescent="0.25">
      <c r="A3291" t="str">
        <f t="shared" si="204"/>
        <v>1113</v>
      </c>
      <c r="B3291" t="str">
        <f>"10"</f>
        <v>10</v>
      </c>
      <c r="C3291" t="s">
        <v>4123</v>
      </c>
      <c r="D3291" t="str">
        <f t="shared" si="201"/>
        <v>2</v>
      </c>
      <c r="E3291">
        <v>1416</v>
      </c>
      <c r="F3291">
        <v>1924</v>
      </c>
      <c r="G3291" t="s">
        <v>25</v>
      </c>
      <c r="H3291" t="s">
        <v>11</v>
      </c>
      <c r="I3291">
        <v>1</v>
      </c>
      <c r="J3291" t="s">
        <v>19</v>
      </c>
      <c r="K3291" t="s">
        <v>11</v>
      </c>
    </row>
    <row r="3292" spans="1:11" x14ac:dyDescent="0.25">
      <c r="A3292" t="str">
        <f t="shared" si="204"/>
        <v>1113</v>
      </c>
      <c r="B3292" t="str">
        <f>"11"</f>
        <v>11</v>
      </c>
      <c r="C3292" t="s">
        <v>4124</v>
      </c>
      <c r="D3292" t="str">
        <f t="shared" si="201"/>
        <v>2</v>
      </c>
      <c r="E3292">
        <v>1416</v>
      </c>
      <c r="F3292">
        <v>1925</v>
      </c>
      <c r="G3292" t="s">
        <v>29</v>
      </c>
      <c r="H3292" t="s">
        <v>11</v>
      </c>
      <c r="I3292">
        <v>1</v>
      </c>
      <c r="J3292" t="s">
        <v>19</v>
      </c>
      <c r="K3292" t="s">
        <v>11</v>
      </c>
    </row>
    <row r="3293" spans="1:11" x14ac:dyDescent="0.25">
      <c r="A3293" t="str">
        <f t="shared" si="204"/>
        <v>1113</v>
      </c>
      <c r="B3293" t="str">
        <f>"12"</f>
        <v>12</v>
      </c>
      <c r="C3293" t="s">
        <v>4125</v>
      </c>
      <c r="D3293" t="str">
        <f t="shared" si="201"/>
        <v>2</v>
      </c>
      <c r="E3293">
        <v>1706</v>
      </c>
      <c r="F3293">
        <v>1906</v>
      </c>
      <c r="G3293" t="s">
        <v>29</v>
      </c>
      <c r="H3293" t="s">
        <v>11</v>
      </c>
      <c r="I3293">
        <v>1</v>
      </c>
      <c r="J3293" t="s">
        <v>19</v>
      </c>
      <c r="K3293" t="s">
        <v>11</v>
      </c>
    </row>
    <row r="3294" spans="1:11" x14ac:dyDescent="0.25">
      <c r="A3294" t="str">
        <f t="shared" si="204"/>
        <v>1113</v>
      </c>
      <c r="B3294" t="str">
        <f>"13"</f>
        <v>13</v>
      </c>
      <c r="C3294" t="s">
        <v>4126</v>
      </c>
      <c r="D3294" t="str">
        <f t="shared" si="201"/>
        <v>2</v>
      </c>
      <c r="E3294">
        <v>1394</v>
      </c>
      <c r="F3294">
        <v>1924</v>
      </c>
      <c r="G3294" t="s">
        <v>29</v>
      </c>
      <c r="H3294" t="s">
        <v>11</v>
      </c>
      <c r="I3294">
        <v>1</v>
      </c>
      <c r="J3294" t="s">
        <v>19</v>
      </c>
      <c r="K3294" t="s">
        <v>11</v>
      </c>
    </row>
    <row r="3295" spans="1:11" x14ac:dyDescent="0.25">
      <c r="A3295" t="str">
        <f t="shared" si="204"/>
        <v>1113</v>
      </c>
      <c r="B3295" t="str">
        <f>"14"</f>
        <v>14</v>
      </c>
      <c r="C3295" t="s">
        <v>4127</v>
      </c>
      <c r="D3295" t="str">
        <f t="shared" ref="D3295:D3334" si="205">"2"</f>
        <v>2</v>
      </c>
      <c r="E3295">
        <v>1736</v>
      </c>
      <c r="F3295">
        <v>1925</v>
      </c>
      <c r="G3295" t="s">
        <v>25</v>
      </c>
      <c r="H3295" t="s">
        <v>11</v>
      </c>
      <c r="I3295">
        <v>1</v>
      </c>
      <c r="J3295" t="s">
        <v>19</v>
      </c>
      <c r="K3295" t="s">
        <v>11</v>
      </c>
    </row>
    <row r="3296" spans="1:11" x14ac:dyDescent="0.25">
      <c r="A3296" t="str">
        <f t="shared" si="204"/>
        <v>1113</v>
      </c>
      <c r="B3296" t="str">
        <f>"15"</f>
        <v>15</v>
      </c>
      <c r="C3296" t="s">
        <v>4128</v>
      </c>
      <c r="D3296" t="str">
        <f t="shared" si="205"/>
        <v>2</v>
      </c>
      <c r="E3296">
        <v>1702</v>
      </c>
      <c r="F3296">
        <v>1925</v>
      </c>
      <c r="G3296" t="s">
        <v>29</v>
      </c>
      <c r="H3296" t="s">
        <v>11</v>
      </c>
      <c r="I3296">
        <v>1</v>
      </c>
      <c r="J3296" t="s">
        <v>19</v>
      </c>
      <c r="K3296" t="s">
        <v>11</v>
      </c>
    </row>
    <row r="3297" spans="1:11" x14ac:dyDescent="0.25">
      <c r="A3297" t="str">
        <f t="shared" si="204"/>
        <v>1113</v>
      </c>
      <c r="B3297" t="str">
        <f>"17"</f>
        <v>17</v>
      </c>
      <c r="C3297" t="s">
        <v>4130</v>
      </c>
      <c r="D3297" t="str">
        <f t="shared" si="205"/>
        <v>2</v>
      </c>
      <c r="E3297">
        <v>1373</v>
      </c>
      <c r="F3297">
        <v>1915</v>
      </c>
      <c r="G3297" t="s">
        <v>25</v>
      </c>
      <c r="H3297" t="s">
        <v>11</v>
      </c>
      <c r="I3297">
        <v>1</v>
      </c>
      <c r="J3297" t="s">
        <v>1865</v>
      </c>
      <c r="K3297" t="s">
        <v>11</v>
      </c>
    </row>
    <row r="3298" spans="1:11" x14ac:dyDescent="0.25">
      <c r="A3298" t="str">
        <f t="shared" si="204"/>
        <v>1113</v>
      </c>
      <c r="B3298" t="str">
        <f>"18"</f>
        <v>18</v>
      </c>
      <c r="C3298" t="s">
        <v>4131</v>
      </c>
      <c r="D3298" t="str">
        <f t="shared" si="205"/>
        <v>2</v>
      </c>
      <c r="E3298">
        <v>1180</v>
      </c>
      <c r="F3298">
        <v>1920</v>
      </c>
      <c r="G3298" t="s">
        <v>29</v>
      </c>
      <c r="H3298" t="s">
        <v>11</v>
      </c>
      <c r="I3298">
        <v>1</v>
      </c>
      <c r="J3298" t="s">
        <v>1865</v>
      </c>
      <c r="K3298" t="s">
        <v>11</v>
      </c>
    </row>
    <row r="3299" spans="1:11" x14ac:dyDescent="0.25">
      <c r="A3299" t="str">
        <f t="shared" si="204"/>
        <v>1113</v>
      </c>
      <c r="B3299" t="str">
        <f>"19"</f>
        <v>19</v>
      </c>
      <c r="C3299" t="s">
        <v>4132</v>
      </c>
      <c r="D3299" t="str">
        <f t="shared" si="205"/>
        <v>2</v>
      </c>
      <c r="E3299">
        <v>1511</v>
      </c>
      <c r="F3299">
        <v>1911</v>
      </c>
      <c r="G3299" t="s">
        <v>29</v>
      </c>
      <c r="H3299" t="s">
        <v>11</v>
      </c>
      <c r="I3299">
        <v>1</v>
      </c>
      <c r="J3299" t="s">
        <v>1865</v>
      </c>
      <c r="K3299" t="s">
        <v>11</v>
      </c>
    </row>
    <row r="3300" spans="1:11" x14ac:dyDescent="0.25">
      <c r="A3300" t="str">
        <f t="shared" si="204"/>
        <v>1113</v>
      </c>
      <c r="B3300" t="str">
        <f>"20"</f>
        <v>20</v>
      </c>
      <c r="C3300" t="s">
        <v>4133</v>
      </c>
      <c r="D3300" t="str">
        <f t="shared" si="205"/>
        <v>2</v>
      </c>
      <c r="E3300">
        <v>2131</v>
      </c>
      <c r="F3300">
        <v>1923</v>
      </c>
      <c r="G3300" t="s">
        <v>207</v>
      </c>
      <c r="H3300" t="s">
        <v>11</v>
      </c>
      <c r="I3300">
        <v>2</v>
      </c>
      <c r="J3300" t="s">
        <v>1865</v>
      </c>
      <c r="K3300" t="s">
        <v>11</v>
      </c>
    </row>
    <row r="3301" spans="1:11" x14ac:dyDescent="0.25">
      <c r="A3301" t="str">
        <f t="shared" si="204"/>
        <v>1113</v>
      </c>
      <c r="B3301" t="str">
        <f>"22"</f>
        <v>22</v>
      </c>
      <c r="C3301" t="s">
        <v>4135</v>
      </c>
      <c r="D3301" t="str">
        <f t="shared" si="205"/>
        <v>2</v>
      </c>
      <c r="E3301">
        <v>2709</v>
      </c>
      <c r="F3301">
        <v>1936</v>
      </c>
      <c r="G3301" t="s">
        <v>321</v>
      </c>
      <c r="H3301" t="s">
        <v>11</v>
      </c>
      <c r="I3301">
        <v>2</v>
      </c>
      <c r="J3301" t="s">
        <v>1865</v>
      </c>
      <c r="K3301" t="s">
        <v>11</v>
      </c>
    </row>
    <row r="3302" spans="1:11" x14ac:dyDescent="0.25">
      <c r="A3302" t="str">
        <f t="shared" si="204"/>
        <v>1113</v>
      </c>
      <c r="B3302" t="str">
        <f>"23"</f>
        <v>23</v>
      </c>
      <c r="C3302" t="s">
        <v>4136</v>
      </c>
      <c r="D3302" t="str">
        <f t="shared" si="205"/>
        <v>2</v>
      </c>
      <c r="E3302">
        <v>1775</v>
      </c>
      <c r="F3302">
        <v>1910</v>
      </c>
      <c r="G3302" t="s">
        <v>29</v>
      </c>
      <c r="H3302" t="s">
        <v>11</v>
      </c>
      <c r="I3302">
        <v>1</v>
      </c>
      <c r="J3302" t="s">
        <v>1865</v>
      </c>
      <c r="K3302" t="s">
        <v>11</v>
      </c>
    </row>
    <row r="3303" spans="1:11" x14ac:dyDescent="0.25">
      <c r="A3303" t="str">
        <f t="shared" si="204"/>
        <v>1113</v>
      </c>
      <c r="B3303" t="str">
        <f>"24"</f>
        <v>24</v>
      </c>
      <c r="C3303" t="s">
        <v>4137</v>
      </c>
      <c r="D3303" t="str">
        <f t="shared" si="205"/>
        <v>2</v>
      </c>
      <c r="E3303">
        <v>1822</v>
      </c>
      <c r="F3303">
        <v>1910</v>
      </c>
      <c r="G3303" t="s">
        <v>316</v>
      </c>
      <c r="H3303" t="s">
        <v>11</v>
      </c>
      <c r="I3303">
        <v>2</v>
      </c>
      <c r="J3303" t="s">
        <v>1865</v>
      </c>
      <c r="K3303" t="s">
        <v>11</v>
      </c>
    </row>
    <row r="3304" spans="1:11" x14ac:dyDescent="0.25">
      <c r="A3304" t="str">
        <f t="shared" si="204"/>
        <v>1113</v>
      </c>
      <c r="B3304" t="str">
        <f>"25"</f>
        <v>25</v>
      </c>
      <c r="C3304" t="s">
        <v>4138</v>
      </c>
      <c r="D3304" t="str">
        <f t="shared" si="205"/>
        <v>2</v>
      </c>
      <c r="E3304">
        <v>1928</v>
      </c>
      <c r="F3304">
        <v>1931</v>
      </c>
      <c r="G3304" t="s">
        <v>316</v>
      </c>
      <c r="H3304" t="s">
        <v>11</v>
      </c>
      <c r="I3304">
        <v>2</v>
      </c>
      <c r="J3304" t="s">
        <v>1865</v>
      </c>
      <c r="K3304" t="s">
        <v>11</v>
      </c>
    </row>
    <row r="3305" spans="1:11" x14ac:dyDescent="0.25">
      <c r="A3305" t="str">
        <f t="shared" si="204"/>
        <v>1113</v>
      </c>
      <c r="B3305" t="str">
        <f>"26"</f>
        <v>26</v>
      </c>
      <c r="C3305" t="s">
        <v>4139</v>
      </c>
      <c r="D3305" t="str">
        <f t="shared" si="205"/>
        <v>2</v>
      </c>
      <c r="E3305">
        <v>1160</v>
      </c>
      <c r="F3305">
        <v>1925</v>
      </c>
      <c r="G3305" t="s">
        <v>29</v>
      </c>
      <c r="H3305" t="s">
        <v>11</v>
      </c>
      <c r="I3305">
        <v>1</v>
      </c>
      <c r="J3305" t="s">
        <v>1865</v>
      </c>
      <c r="K3305" t="s">
        <v>11</v>
      </c>
    </row>
    <row r="3306" spans="1:11" x14ac:dyDescent="0.25">
      <c r="A3306" t="str">
        <f t="shared" si="204"/>
        <v>1113</v>
      </c>
      <c r="B3306" t="str">
        <f>"27"</f>
        <v>27</v>
      </c>
      <c r="C3306" t="s">
        <v>4140</v>
      </c>
      <c r="D3306" t="str">
        <f t="shared" si="205"/>
        <v>2</v>
      </c>
      <c r="E3306">
        <v>2272</v>
      </c>
      <c r="F3306">
        <v>1905</v>
      </c>
      <c r="G3306" t="s">
        <v>1953</v>
      </c>
      <c r="H3306" t="s">
        <v>11</v>
      </c>
      <c r="I3306">
        <v>3</v>
      </c>
      <c r="J3306" t="s">
        <v>1865</v>
      </c>
      <c r="K3306" t="s">
        <v>11</v>
      </c>
    </row>
    <row r="3307" spans="1:11" x14ac:dyDescent="0.25">
      <c r="A3307" t="str">
        <f t="shared" ref="A3307:A3334" si="206">"1114"</f>
        <v>1114</v>
      </c>
      <c r="B3307" t="str">
        <f>"1"</f>
        <v>1</v>
      </c>
      <c r="C3307" t="s">
        <v>4141</v>
      </c>
      <c r="D3307" t="str">
        <f t="shared" si="205"/>
        <v>2</v>
      </c>
      <c r="E3307">
        <v>1548</v>
      </c>
      <c r="F3307">
        <v>1900</v>
      </c>
      <c r="G3307" t="s">
        <v>29</v>
      </c>
      <c r="H3307" t="s">
        <v>11</v>
      </c>
      <c r="I3307">
        <v>1</v>
      </c>
      <c r="J3307" t="s">
        <v>14</v>
      </c>
      <c r="K3307" t="s">
        <v>11</v>
      </c>
    </row>
    <row r="3308" spans="1:11" x14ac:dyDescent="0.25">
      <c r="A3308" t="str">
        <f t="shared" si="206"/>
        <v>1114</v>
      </c>
      <c r="B3308" t="str">
        <f>"3"</f>
        <v>3</v>
      </c>
      <c r="C3308" t="s">
        <v>4144</v>
      </c>
      <c r="D3308" t="str">
        <f t="shared" si="205"/>
        <v>2</v>
      </c>
      <c r="E3308">
        <v>2658</v>
      </c>
      <c r="F3308">
        <v>1880</v>
      </c>
      <c r="G3308" t="s">
        <v>1488</v>
      </c>
      <c r="H3308" t="s">
        <v>11</v>
      </c>
      <c r="I3308">
        <v>2</v>
      </c>
      <c r="J3308" t="s">
        <v>14</v>
      </c>
      <c r="K3308" t="s">
        <v>11</v>
      </c>
    </row>
    <row r="3309" spans="1:11" x14ac:dyDescent="0.25">
      <c r="A3309" t="str">
        <f t="shared" si="206"/>
        <v>1114</v>
      </c>
      <c r="B3309" t="str">
        <f>"5"</f>
        <v>5</v>
      </c>
      <c r="C3309" t="s">
        <v>4147</v>
      </c>
      <c r="D3309" t="str">
        <f t="shared" si="205"/>
        <v>2</v>
      </c>
      <c r="E3309">
        <v>3474</v>
      </c>
      <c r="F3309">
        <v>1928</v>
      </c>
      <c r="G3309" t="s">
        <v>666</v>
      </c>
      <c r="H3309" t="s">
        <v>11</v>
      </c>
      <c r="I3309">
        <v>4</v>
      </c>
      <c r="J3309" t="s">
        <v>14</v>
      </c>
      <c r="K3309" t="s">
        <v>11</v>
      </c>
    </row>
    <row r="3310" spans="1:11" x14ac:dyDescent="0.25">
      <c r="A3310" t="str">
        <f t="shared" si="206"/>
        <v>1114</v>
      </c>
      <c r="B3310" t="str">
        <f>"8.01"</f>
        <v>8.01</v>
      </c>
      <c r="C3310" t="s">
        <v>4152</v>
      </c>
      <c r="D3310" t="str">
        <f t="shared" si="205"/>
        <v>2</v>
      </c>
      <c r="E3310">
        <v>896</v>
      </c>
      <c r="F3310">
        <v>1987</v>
      </c>
      <c r="G3310" t="s">
        <v>4153</v>
      </c>
      <c r="H3310" t="s">
        <v>11</v>
      </c>
      <c r="I3310">
        <v>1</v>
      </c>
      <c r="J3310" t="s">
        <v>14</v>
      </c>
      <c r="K3310" t="s">
        <v>11</v>
      </c>
    </row>
    <row r="3311" spans="1:11" x14ac:dyDescent="0.25">
      <c r="A3311" t="str">
        <f t="shared" si="206"/>
        <v>1114</v>
      </c>
      <c r="B3311" t="str">
        <f>"8.02"</f>
        <v>8.02</v>
      </c>
      <c r="C3311" t="s">
        <v>4152</v>
      </c>
      <c r="D3311" t="str">
        <f t="shared" si="205"/>
        <v>2</v>
      </c>
      <c r="E3311">
        <v>896</v>
      </c>
      <c r="F3311">
        <v>1987</v>
      </c>
      <c r="G3311" t="s">
        <v>4153</v>
      </c>
      <c r="H3311" t="s">
        <v>11</v>
      </c>
      <c r="I3311">
        <v>1</v>
      </c>
      <c r="J3311" t="s">
        <v>14</v>
      </c>
      <c r="K3311" t="s">
        <v>11</v>
      </c>
    </row>
    <row r="3312" spans="1:11" x14ac:dyDescent="0.25">
      <c r="A3312" t="str">
        <f t="shared" si="206"/>
        <v>1114</v>
      </c>
      <c r="B3312" t="str">
        <f>"8.03"</f>
        <v>8.03</v>
      </c>
      <c r="C3312" t="s">
        <v>4152</v>
      </c>
      <c r="D3312" t="str">
        <f t="shared" si="205"/>
        <v>2</v>
      </c>
      <c r="E3312">
        <v>896</v>
      </c>
      <c r="F3312">
        <v>1987</v>
      </c>
      <c r="G3312" t="s">
        <v>4154</v>
      </c>
      <c r="H3312" t="s">
        <v>11</v>
      </c>
      <c r="I3312">
        <v>1</v>
      </c>
      <c r="J3312" t="s">
        <v>14</v>
      </c>
      <c r="K3312" t="s">
        <v>11</v>
      </c>
    </row>
    <row r="3313" spans="1:11" x14ac:dyDescent="0.25">
      <c r="A3313" t="str">
        <f t="shared" si="206"/>
        <v>1114</v>
      </c>
      <c r="B3313" t="str">
        <f>"8.04"</f>
        <v>8.04</v>
      </c>
      <c r="C3313" t="s">
        <v>4152</v>
      </c>
      <c r="D3313" t="str">
        <f t="shared" si="205"/>
        <v>2</v>
      </c>
      <c r="E3313">
        <v>896</v>
      </c>
      <c r="F3313">
        <v>1987</v>
      </c>
      <c r="G3313" t="s">
        <v>4153</v>
      </c>
      <c r="H3313" t="s">
        <v>11</v>
      </c>
      <c r="I3313">
        <v>1</v>
      </c>
      <c r="J3313" t="s">
        <v>14</v>
      </c>
      <c r="K3313" t="s">
        <v>11</v>
      </c>
    </row>
    <row r="3314" spans="1:11" x14ac:dyDescent="0.25">
      <c r="A3314" t="str">
        <f t="shared" si="206"/>
        <v>1114</v>
      </c>
      <c r="B3314" t="str">
        <f>"8.05"</f>
        <v>8.05</v>
      </c>
      <c r="C3314" t="s">
        <v>4152</v>
      </c>
      <c r="D3314" t="str">
        <f t="shared" si="205"/>
        <v>2</v>
      </c>
      <c r="E3314">
        <v>896</v>
      </c>
      <c r="F3314">
        <v>1987</v>
      </c>
      <c r="G3314" t="s">
        <v>4153</v>
      </c>
      <c r="H3314" t="s">
        <v>11</v>
      </c>
      <c r="I3314">
        <v>1</v>
      </c>
      <c r="J3314" t="s">
        <v>14</v>
      </c>
      <c r="K3314" t="s">
        <v>11</v>
      </c>
    </row>
    <row r="3315" spans="1:11" x14ac:dyDescent="0.25">
      <c r="A3315" t="str">
        <f t="shared" si="206"/>
        <v>1114</v>
      </c>
      <c r="B3315" t="str">
        <f>"8.06"</f>
        <v>8.06</v>
      </c>
      <c r="C3315" t="s">
        <v>4152</v>
      </c>
      <c r="D3315" t="str">
        <f t="shared" si="205"/>
        <v>2</v>
      </c>
      <c r="E3315">
        <v>896</v>
      </c>
      <c r="F3315">
        <v>1987</v>
      </c>
      <c r="G3315" t="s">
        <v>4153</v>
      </c>
      <c r="H3315" t="s">
        <v>11</v>
      </c>
      <c r="I3315">
        <v>1</v>
      </c>
      <c r="J3315" t="s">
        <v>14</v>
      </c>
      <c r="K3315" t="s">
        <v>11</v>
      </c>
    </row>
    <row r="3316" spans="1:11" x14ac:dyDescent="0.25">
      <c r="A3316" t="str">
        <f t="shared" si="206"/>
        <v>1114</v>
      </c>
      <c r="B3316" t="str">
        <f>"8.07"</f>
        <v>8.07</v>
      </c>
      <c r="C3316" t="s">
        <v>4152</v>
      </c>
      <c r="D3316" t="str">
        <f t="shared" si="205"/>
        <v>2</v>
      </c>
      <c r="E3316">
        <v>896</v>
      </c>
      <c r="F3316">
        <v>1987</v>
      </c>
      <c r="G3316" t="s">
        <v>4153</v>
      </c>
      <c r="H3316" t="s">
        <v>11</v>
      </c>
      <c r="I3316">
        <v>1</v>
      </c>
      <c r="J3316" t="s">
        <v>14</v>
      </c>
      <c r="K3316" t="s">
        <v>11</v>
      </c>
    </row>
    <row r="3317" spans="1:11" x14ac:dyDescent="0.25">
      <c r="A3317" t="str">
        <f t="shared" si="206"/>
        <v>1114</v>
      </c>
      <c r="B3317" t="str">
        <f>"8.08"</f>
        <v>8.08</v>
      </c>
      <c r="C3317" t="s">
        <v>4152</v>
      </c>
      <c r="D3317" t="str">
        <f t="shared" si="205"/>
        <v>2</v>
      </c>
      <c r="E3317">
        <v>896</v>
      </c>
      <c r="F3317">
        <v>1987</v>
      </c>
      <c r="G3317" t="s">
        <v>4153</v>
      </c>
      <c r="H3317" t="s">
        <v>11</v>
      </c>
      <c r="I3317">
        <v>1</v>
      </c>
      <c r="J3317" t="s">
        <v>14</v>
      </c>
      <c r="K3317" t="s">
        <v>11</v>
      </c>
    </row>
    <row r="3318" spans="1:11" x14ac:dyDescent="0.25">
      <c r="A3318" t="str">
        <f t="shared" si="206"/>
        <v>1114</v>
      </c>
      <c r="B3318" t="str">
        <f>"8.09"</f>
        <v>8.09</v>
      </c>
      <c r="C3318" t="s">
        <v>4152</v>
      </c>
      <c r="D3318" t="str">
        <f t="shared" si="205"/>
        <v>2</v>
      </c>
      <c r="E3318">
        <v>896</v>
      </c>
      <c r="F3318">
        <v>1987</v>
      </c>
      <c r="G3318" t="s">
        <v>4153</v>
      </c>
      <c r="H3318" t="s">
        <v>11</v>
      </c>
      <c r="I3318">
        <v>1</v>
      </c>
      <c r="J3318" t="s">
        <v>14</v>
      </c>
      <c r="K3318" t="s">
        <v>11</v>
      </c>
    </row>
    <row r="3319" spans="1:11" x14ac:dyDescent="0.25">
      <c r="A3319" t="str">
        <f t="shared" si="206"/>
        <v>1114</v>
      </c>
      <c r="B3319" t="str">
        <f>"8.10"</f>
        <v>8.10</v>
      </c>
      <c r="C3319" t="s">
        <v>4152</v>
      </c>
      <c r="D3319" t="str">
        <f t="shared" si="205"/>
        <v>2</v>
      </c>
      <c r="E3319">
        <v>896</v>
      </c>
      <c r="F3319">
        <v>1987</v>
      </c>
      <c r="G3319" t="s">
        <v>4153</v>
      </c>
      <c r="H3319" t="s">
        <v>11</v>
      </c>
      <c r="I3319">
        <v>1</v>
      </c>
      <c r="J3319" t="s">
        <v>14</v>
      </c>
      <c r="K3319" t="s">
        <v>11</v>
      </c>
    </row>
    <row r="3320" spans="1:11" x14ac:dyDescent="0.25">
      <c r="A3320" t="str">
        <f t="shared" si="206"/>
        <v>1114</v>
      </c>
      <c r="B3320" t="str">
        <f>"8.11"</f>
        <v>8.11</v>
      </c>
      <c r="C3320" t="s">
        <v>4152</v>
      </c>
      <c r="D3320" t="str">
        <f t="shared" si="205"/>
        <v>2</v>
      </c>
      <c r="E3320">
        <v>896</v>
      </c>
      <c r="F3320">
        <v>1987</v>
      </c>
      <c r="G3320" t="s">
        <v>4153</v>
      </c>
      <c r="H3320" t="s">
        <v>11</v>
      </c>
      <c r="I3320">
        <v>1</v>
      </c>
      <c r="J3320" t="s">
        <v>14</v>
      </c>
      <c r="K3320" t="s">
        <v>11</v>
      </c>
    </row>
    <row r="3321" spans="1:11" x14ac:dyDescent="0.25">
      <c r="A3321" t="str">
        <f t="shared" si="206"/>
        <v>1114</v>
      </c>
      <c r="B3321" t="str">
        <f>"8.12"</f>
        <v>8.12</v>
      </c>
      <c r="C3321" t="s">
        <v>4152</v>
      </c>
      <c r="D3321" t="str">
        <f t="shared" si="205"/>
        <v>2</v>
      </c>
      <c r="E3321">
        <v>896</v>
      </c>
      <c r="F3321">
        <v>1987</v>
      </c>
      <c r="G3321" t="s">
        <v>4153</v>
      </c>
      <c r="H3321" t="s">
        <v>11</v>
      </c>
      <c r="I3321">
        <v>1</v>
      </c>
      <c r="J3321" t="s">
        <v>14</v>
      </c>
      <c r="K3321" t="s">
        <v>11</v>
      </c>
    </row>
    <row r="3322" spans="1:11" x14ac:dyDescent="0.25">
      <c r="A3322" t="str">
        <f t="shared" si="206"/>
        <v>1114</v>
      </c>
      <c r="B3322" t="str">
        <f>"8.13"</f>
        <v>8.13</v>
      </c>
      <c r="C3322" t="s">
        <v>4152</v>
      </c>
      <c r="D3322" t="str">
        <f t="shared" si="205"/>
        <v>2</v>
      </c>
      <c r="E3322">
        <v>896</v>
      </c>
      <c r="F3322">
        <v>1987</v>
      </c>
      <c r="G3322" t="s">
        <v>4153</v>
      </c>
      <c r="H3322" t="s">
        <v>11</v>
      </c>
      <c r="I3322">
        <v>1</v>
      </c>
      <c r="J3322" t="s">
        <v>14</v>
      </c>
      <c r="K3322" t="s">
        <v>11</v>
      </c>
    </row>
    <row r="3323" spans="1:11" x14ac:dyDescent="0.25">
      <c r="A3323" t="str">
        <f t="shared" si="206"/>
        <v>1114</v>
      </c>
      <c r="B3323" t="str">
        <f>"8.14"</f>
        <v>8.14</v>
      </c>
      <c r="C3323" t="s">
        <v>4152</v>
      </c>
      <c r="D3323" t="str">
        <f t="shared" si="205"/>
        <v>2</v>
      </c>
      <c r="E3323">
        <v>896</v>
      </c>
      <c r="F3323">
        <v>1987</v>
      </c>
      <c r="G3323" t="s">
        <v>4153</v>
      </c>
      <c r="H3323" t="s">
        <v>11</v>
      </c>
      <c r="I3323">
        <v>1</v>
      </c>
      <c r="J3323" t="s">
        <v>14</v>
      </c>
      <c r="K3323" t="s">
        <v>11</v>
      </c>
    </row>
    <row r="3324" spans="1:11" x14ac:dyDescent="0.25">
      <c r="A3324" t="str">
        <f t="shared" si="206"/>
        <v>1114</v>
      </c>
      <c r="B3324" t="str">
        <f>"8.15"</f>
        <v>8.15</v>
      </c>
      <c r="C3324" t="s">
        <v>4152</v>
      </c>
      <c r="D3324" t="str">
        <f t="shared" si="205"/>
        <v>2</v>
      </c>
      <c r="E3324">
        <v>896</v>
      </c>
      <c r="F3324">
        <v>1987</v>
      </c>
      <c r="G3324" t="s">
        <v>4153</v>
      </c>
      <c r="H3324" t="s">
        <v>11</v>
      </c>
      <c r="I3324">
        <v>1</v>
      </c>
      <c r="J3324" t="s">
        <v>14</v>
      </c>
      <c r="K3324" t="s">
        <v>11</v>
      </c>
    </row>
    <row r="3325" spans="1:11" x14ac:dyDescent="0.25">
      <c r="A3325" t="str">
        <f t="shared" si="206"/>
        <v>1114</v>
      </c>
      <c r="B3325" t="str">
        <f>"8.16"</f>
        <v>8.16</v>
      </c>
      <c r="C3325" t="s">
        <v>4152</v>
      </c>
      <c r="D3325" t="str">
        <f t="shared" si="205"/>
        <v>2</v>
      </c>
      <c r="E3325">
        <v>896</v>
      </c>
      <c r="F3325">
        <v>1987</v>
      </c>
      <c r="G3325" t="s">
        <v>4153</v>
      </c>
      <c r="H3325" t="s">
        <v>11</v>
      </c>
      <c r="I3325">
        <v>1</v>
      </c>
      <c r="J3325" t="s">
        <v>14</v>
      </c>
      <c r="K3325" t="s">
        <v>11</v>
      </c>
    </row>
    <row r="3326" spans="1:11" x14ac:dyDescent="0.25">
      <c r="A3326" t="str">
        <f t="shared" si="206"/>
        <v>1114</v>
      </c>
      <c r="B3326" t="str">
        <f>"8.17"</f>
        <v>8.17</v>
      </c>
      <c r="C3326" t="s">
        <v>4152</v>
      </c>
      <c r="D3326" t="str">
        <f t="shared" si="205"/>
        <v>2</v>
      </c>
      <c r="E3326">
        <v>896</v>
      </c>
      <c r="F3326">
        <v>1987</v>
      </c>
      <c r="G3326" t="s">
        <v>4153</v>
      </c>
      <c r="H3326" t="s">
        <v>11</v>
      </c>
      <c r="I3326">
        <v>1</v>
      </c>
      <c r="J3326" t="s">
        <v>14</v>
      </c>
      <c r="K3326" t="s">
        <v>11</v>
      </c>
    </row>
    <row r="3327" spans="1:11" x14ac:dyDescent="0.25">
      <c r="A3327" t="str">
        <f t="shared" si="206"/>
        <v>1114</v>
      </c>
      <c r="B3327" t="str">
        <f>"8.18"</f>
        <v>8.18</v>
      </c>
      <c r="C3327" t="s">
        <v>4152</v>
      </c>
      <c r="D3327" t="str">
        <f t="shared" si="205"/>
        <v>2</v>
      </c>
      <c r="E3327">
        <v>896</v>
      </c>
      <c r="F3327">
        <v>1987</v>
      </c>
      <c r="G3327" t="s">
        <v>4153</v>
      </c>
      <c r="H3327" t="s">
        <v>11</v>
      </c>
      <c r="I3327">
        <v>1</v>
      </c>
      <c r="J3327" t="s">
        <v>14</v>
      </c>
      <c r="K3327" t="s">
        <v>11</v>
      </c>
    </row>
    <row r="3328" spans="1:11" x14ac:dyDescent="0.25">
      <c r="A3328" t="str">
        <f t="shared" si="206"/>
        <v>1114</v>
      </c>
      <c r="B3328" t="str">
        <f>"8.19"</f>
        <v>8.19</v>
      </c>
      <c r="C3328" t="s">
        <v>4152</v>
      </c>
      <c r="D3328" t="str">
        <f t="shared" si="205"/>
        <v>2</v>
      </c>
      <c r="E3328">
        <v>896</v>
      </c>
      <c r="F3328">
        <v>1987</v>
      </c>
      <c r="G3328" t="s">
        <v>4153</v>
      </c>
      <c r="H3328" t="s">
        <v>11</v>
      </c>
      <c r="I3328">
        <v>1</v>
      </c>
      <c r="J3328" t="s">
        <v>14</v>
      </c>
      <c r="K3328" t="s">
        <v>11</v>
      </c>
    </row>
    <row r="3329" spans="1:11" x14ac:dyDescent="0.25">
      <c r="A3329" t="str">
        <f t="shared" si="206"/>
        <v>1114</v>
      </c>
      <c r="B3329" t="str">
        <f>"8.20"</f>
        <v>8.20</v>
      </c>
      <c r="C3329" t="s">
        <v>4152</v>
      </c>
      <c r="D3329" t="str">
        <f t="shared" si="205"/>
        <v>2</v>
      </c>
      <c r="E3329">
        <v>896</v>
      </c>
      <c r="F3329">
        <v>1987</v>
      </c>
      <c r="G3329" t="s">
        <v>4153</v>
      </c>
      <c r="H3329" t="s">
        <v>11</v>
      </c>
      <c r="I3329">
        <v>1</v>
      </c>
      <c r="J3329" t="s">
        <v>14</v>
      </c>
      <c r="K3329" t="s">
        <v>11</v>
      </c>
    </row>
    <row r="3330" spans="1:11" x14ac:dyDescent="0.25">
      <c r="A3330" t="str">
        <f t="shared" si="206"/>
        <v>1114</v>
      </c>
      <c r="B3330" t="str">
        <f>"10"</f>
        <v>10</v>
      </c>
      <c r="C3330" t="s">
        <v>4155</v>
      </c>
      <c r="D3330" t="str">
        <f t="shared" si="205"/>
        <v>2</v>
      </c>
      <c r="E3330">
        <v>2357</v>
      </c>
      <c r="F3330">
        <v>1900</v>
      </c>
      <c r="G3330" t="s">
        <v>312</v>
      </c>
      <c r="H3330" t="s">
        <v>11</v>
      </c>
      <c r="I3330">
        <v>2</v>
      </c>
      <c r="J3330" t="s">
        <v>438</v>
      </c>
      <c r="K3330" t="s">
        <v>11</v>
      </c>
    </row>
    <row r="3331" spans="1:11" x14ac:dyDescent="0.25">
      <c r="A3331" t="str">
        <f t="shared" si="206"/>
        <v>1114</v>
      </c>
      <c r="B3331" t="str">
        <f>"13"</f>
        <v>13</v>
      </c>
      <c r="C3331" t="s">
        <v>4158</v>
      </c>
      <c r="D3331" t="str">
        <f t="shared" si="205"/>
        <v>2</v>
      </c>
      <c r="E3331">
        <v>2960</v>
      </c>
      <c r="F3331">
        <v>1890</v>
      </c>
      <c r="G3331" t="s">
        <v>4159</v>
      </c>
      <c r="H3331" t="s">
        <v>11</v>
      </c>
      <c r="I3331">
        <v>2</v>
      </c>
      <c r="J3331" t="s">
        <v>438</v>
      </c>
      <c r="K3331" t="s">
        <v>11</v>
      </c>
    </row>
    <row r="3332" spans="1:11" x14ac:dyDescent="0.25">
      <c r="A3332" t="str">
        <f t="shared" si="206"/>
        <v>1114</v>
      </c>
      <c r="B3332" t="str">
        <f>"17"</f>
        <v>17</v>
      </c>
      <c r="C3332" t="s">
        <v>4163</v>
      </c>
      <c r="D3332" t="str">
        <f t="shared" si="205"/>
        <v>2</v>
      </c>
      <c r="E3332">
        <v>2904</v>
      </c>
      <c r="F3332">
        <v>1964</v>
      </c>
      <c r="G3332" t="s">
        <v>2264</v>
      </c>
      <c r="H3332" t="s">
        <v>11</v>
      </c>
      <c r="I3332">
        <v>4</v>
      </c>
      <c r="J3332" t="s">
        <v>438</v>
      </c>
      <c r="K3332" t="s">
        <v>11</v>
      </c>
    </row>
    <row r="3333" spans="1:11" x14ac:dyDescent="0.25">
      <c r="A3333" t="str">
        <f t="shared" si="206"/>
        <v>1114</v>
      </c>
      <c r="B3333" t="str">
        <f>"18"</f>
        <v>18</v>
      </c>
      <c r="C3333" t="s">
        <v>4164</v>
      </c>
      <c r="D3333" t="str">
        <f t="shared" si="205"/>
        <v>2</v>
      </c>
      <c r="E3333">
        <v>0</v>
      </c>
      <c r="F3333">
        <v>0</v>
      </c>
      <c r="G3333" t="s">
        <v>906</v>
      </c>
      <c r="H3333" t="s">
        <v>11</v>
      </c>
      <c r="I3333">
        <v>0</v>
      </c>
      <c r="J3333" t="s">
        <v>438</v>
      </c>
      <c r="K3333" t="s">
        <v>11</v>
      </c>
    </row>
    <row r="3334" spans="1:11" x14ac:dyDescent="0.25">
      <c r="A3334" t="str">
        <f t="shared" si="206"/>
        <v>1114</v>
      </c>
      <c r="B3334" t="str">
        <f>"22"</f>
        <v>22</v>
      </c>
      <c r="C3334" t="s">
        <v>4171</v>
      </c>
      <c r="D3334" t="str">
        <f t="shared" si="205"/>
        <v>2</v>
      </c>
      <c r="E3334">
        <v>1136</v>
      </c>
      <c r="F3334">
        <v>1900</v>
      </c>
      <c r="G3334" t="s">
        <v>25</v>
      </c>
      <c r="H3334" t="s">
        <v>11</v>
      </c>
      <c r="I3334">
        <v>1</v>
      </c>
      <c r="J3334" t="s">
        <v>438</v>
      </c>
      <c r="K3334" t="s">
        <v>11</v>
      </c>
    </row>
    <row r="3335" spans="1:11" x14ac:dyDescent="0.25">
      <c r="A3335" t="str">
        <f>"201"</f>
        <v>201</v>
      </c>
      <c r="B3335" t="str">
        <f>"1"</f>
        <v>1</v>
      </c>
      <c r="C3335" t="s">
        <v>436</v>
      </c>
      <c r="D3335" t="str">
        <f t="shared" ref="D3335:D3366" si="207">"4A"</f>
        <v>4A</v>
      </c>
      <c r="E3335">
        <v>0</v>
      </c>
      <c r="F3335">
        <v>0</v>
      </c>
      <c r="G3335" t="s">
        <v>437</v>
      </c>
      <c r="H3335">
        <v>2</v>
      </c>
      <c r="I3335">
        <v>0</v>
      </c>
      <c r="J3335" t="s">
        <v>438</v>
      </c>
      <c r="K3335">
        <v>210</v>
      </c>
    </row>
    <row r="3336" spans="1:11" x14ac:dyDescent="0.25">
      <c r="A3336" t="str">
        <f>"202"</f>
        <v>202</v>
      </c>
      <c r="B3336" t="str">
        <f>"1"</f>
        <v>1</v>
      </c>
      <c r="C3336" t="s">
        <v>451</v>
      </c>
      <c r="D3336" t="str">
        <f t="shared" si="207"/>
        <v>4A</v>
      </c>
      <c r="E3336">
        <v>0</v>
      </c>
      <c r="F3336">
        <v>0</v>
      </c>
      <c r="G3336" t="s">
        <v>452</v>
      </c>
      <c r="H3336" t="s">
        <v>453</v>
      </c>
      <c r="I3336">
        <v>0</v>
      </c>
      <c r="J3336" t="s">
        <v>438</v>
      </c>
      <c r="K3336">
        <v>0</v>
      </c>
    </row>
    <row r="3337" spans="1:11" x14ac:dyDescent="0.25">
      <c r="A3337" t="str">
        <f>"204"</f>
        <v>204</v>
      </c>
      <c r="B3337" t="str">
        <f>"3"</f>
        <v>3</v>
      </c>
      <c r="C3337" t="s">
        <v>459</v>
      </c>
      <c r="D3337" t="str">
        <f t="shared" si="207"/>
        <v>4A</v>
      </c>
      <c r="E3337">
        <v>0</v>
      </c>
      <c r="F3337">
        <v>0</v>
      </c>
      <c r="G3337" t="s">
        <v>460</v>
      </c>
      <c r="H3337" t="s">
        <v>11</v>
      </c>
      <c r="I3337">
        <v>0</v>
      </c>
      <c r="J3337" t="s">
        <v>456</v>
      </c>
      <c r="K3337" t="s">
        <v>11</v>
      </c>
    </row>
    <row r="3338" spans="1:11" x14ac:dyDescent="0.25">
      <c r="A3338" t="str">
        <f>"204"</f>
        <v>204</v>
      </c>
      <c r="B3338" t="str">
        <f>"5"</f>
        <v>5</v>
      </c>
      <c r="C3338" t="s">
        <v>462</v>
      </c>
      <c r="D3338" t="str">
        <f t="shared" si="207"/>
        <v>4A</v>
      </c>
      <c r="E3338">
        <v>0</v>
      </c>
      <c r="F3338">
        <v>1927</v>
      </c>
      <c r="G3338" t="s">
        <v>463</v>
      </c>
      <c r="H3338" t="s">
        <v>11</v>
      </c>
      <c r="I3338">
        <v>0</v>
      </c>
      <c r="J3338" t="s">
        <v>438</v>
      </c>
      <c r="K3338">
        <v>31</v>
      </c>
    </row>
    <row r="3339" spans="1:11" x14ac:dyDescent="0.25">
      <c r="A3339" t="str">
        <f>"204"</f>
        <v>204</v>
      </c>
      <c r="B3339" t="str">
        <f>"10"</f>
        <v>10</v>
      </c>
      <c r="C3339" t="s">
        <v>470</v>
      </c>
      <c r="D3339" t="str">
        <f t="shared" si="207"/>
        <v>4A</v>
      </c>
      <c r="E3339">
        <v>0</v>
      </c>
      <c r="F3339">
        <v>0</v>
      </c>
      <c r="G3339" t="s">
        <v>471</v>
      </c>
      <c r="H3339" t="s">
        <v>11</v>
      </c>
      <c r="I3339">
        <v>0</v>
      </c>
      <c r="J3339" t="s">
        <v>438</v>
      </c>
      <c r="K3339">
        <v>560</v>
      </c>
    </row>
    <row r="3340" spans="1:11" x14ac:dyDescent="0.25">
      <c r="A3340" t="str">
        <f>"205"</f>
        <v>205</v>
      </c>
      <c r="B3340" t="str">
        <f>"1.01"</f>
        <v>1.01</v>
      </c>
      <c r="C3340" t="s">
        <v>478</v>
      </c>
      <c r="D3340" t="str">
        <f t="shared" si="207"/>
        <v>4A</v>
      </c>
      <c r="E3340">
        <v>0</v>
      </c>
      <c r="F3340">
        <v>0</v>
      </c>
      <c r="G3340" t="s">
        <v>479</v>
      </c>
      <c r="H3340" t="s">
        <v>11</v>
      </c>
      <c r="I3340">
        <v>0</v>
      </c>
      <c r="J3340" t="s">
        <v>438</v>
      </c>
      <c r="K3340">
        <v>730</v>
      </c>
    </row>
    <row r="3341" spans="1:11" x14ac:dyDescent="0.25">
      <c r="A3341" t="str">
        <f>"206"</f>
        <v>206</v>
      </c>
      <c r="B3341" t="str">
        <f>"1"</f>
        <v>1</v>
      </c>
      <c r="C3341" t="s">
        <v>511</v>
      </c>
      <c r="D3341" t="str">
        <f t="shared" si="207"/>
        <v>4A</v>
      </c>
      <c r="E3341">
        <v>0</v>
      </c>
      <c r="F3341">
        <v>0</v>
      </c>
      <c r="G3341" t="s">
        <v>512</v>
      </c>
      <c r="H3341" t="s">
        <v>11</v>
      </c>
      <c r="I3341">
        <v>0</v>
      </c>
      <c r="J3341" t="s">
        <v>438</v>
      </c>
      <c r="K3341" t="s">
        <v>11</v>
      </c>
    </row>
    <row r="3342" spans="1:11" x14ac:dyDescent="0.25">
      <c r="A3342" t="str">
        <f>"206"</f>
        <v>206</v>
      </c>
      <c r="B3342" t="str">
        <f>"26"</f>
        <v>26</v>
      </c>
      <c r="C3342" t="s">
        <v>543</v>
      </c>
      <c r="D3342" t="str">
        <f t="shared" si="207"/>
        <v>4A</v>
      </c>
      <c r="E3342">
        <v>0</v>
      </c>
      <c r="F3342">
        <v>0</v>
      </c>
      <c r="G3342" t="s">
        <v>544</v>
      </c>
      <c r="H3342" t="s">
        <v>11</v>
      </c>
      <c r="I3342">
        <v>0</v>
      </c>
      <c r="J3342" t="s">
        <v>438</v>
      </c>
      <c r="K3342" t="s">
        <v>11</v>
      </c>
    </row>
    <row r="3343" spans="1:11" x14ac:dyDescent="0.25">
      <c r="A3343" t="str">
        <f>"206"</f>
        <v>206</v>
      </c>
      <c r="B3343" t="str">
        <f>"27"</f>
        <v>27</v>
      </c>
      <c r="C3343" t="s">
        <v>545</v>
      </c>
      <c r="D3343" t="str">
        <f t="shared" si="207"/>
        <v>4A</v>
      </c>
      <c r="E3343">
        <v>0</v>
      </c>
      <c r="F3343">
        <v>0</v>
      </c>
      <c r="G3343" t="s">
        <v>546</v>
      </c>
      <c r="H3343" t="s">
        <v>11</v>
      </c>
      <c r="I3343">
        <v>0</v>
      </c>
      <c r="J3343" t="s">
        <v>438</v>
      </c>
      <c r="K3343">
        <v>100</v>
      </c>
    </row>
    <row r="3344" spans="1:11" x14ac:dyDescent="0.25">
      <c r="A3344" t="str">
        <f>"206"</f>
        <v>206</v>
      </c>
      <c r="B3344" t="str">
        <f>"28"</f>
        <v>28</v>
      </c>
      <c r="C3344" t="s">
        <v>547</v>
      </c>
      <c r="D3344" t="str">
        <f t="shared" si="207"/>
        <v>4A</v>
      </c>
      <c r="E3344">
        <v>0</v>
      </c>
      <c r="F3344">
        <v>0</v>
      </c>
      <c r="G3344" t="s">
        <v>548</v>
      </c>
      <c r="H3344" t="s">
        <v>11</v>
      </c>
      <c r="I3344">
        <v>0</v>
      </c>
      <c r="J3344" t="s">
        <v>438</v>
      </c>
      <c r="K3344">
        <v>100</v>
      </c>
    </row>
    <row r="3345" spans="1:11" x14ac:dyDescent="0.25">
      <c r="A3345" t="str">
        <f>"206"</f>
        <v>206</v>
      </c>
      <c r="B3345" t="str">
        <f>"31"</f>
        <v>31</v>
      </c>
      <c r="C3345" t="s">
        <v>551</v>
      </c>
      <c r="D3345" t="str">
        <f t="shared" si="207"/>
        <v>4A</v>
      </c>
      <c r="E3345">
        <v>0</v>
      </c>
      <c r="F3345">
        <v>0</v>
      </c>
      <c r="G3345" t="s">
        <v>552</v>
      </c>
      <c r="H3345" t="s">
        <v>11</v>
      </c>
      <c r="I3345">
        <v>0</v>
      </c>
      <c r="J3345" t="s">
        <v>438</v>
      </c>
      <c r="K3345" t="s">
        <v>11</v>
      </c>
    </row>
    <row r="3346" spans="1:11" x14ac:dyDescent="0.25">
      <c r="A3346" t="str">
        <f>"209"</f>
        <v>209</v>
      </c>
      <c r="B3346" t="str">
        <f>"22"</f>
        <v>22</v>
      </c>
      <c r="C3346" t="s">
        <v>652</v>
      </c>
      <c r="D3346" t="str">
        <f t="shared" si="207"/>
        <v>4A</v>
      </c>
      <c r="E3346">
        <v>0</v>
      </c>
      <c r="F3346">
        <v>0</v>
      </c>
      <c r="G3346" t="s">
        <v>653</v>
      </c>
      <c r="H3346" t="s">
        <v>654</v>
      </c>
      <c r="I3346">
        <v>0</v>
      </c>
      <c r="J3346" t="s">
        <v>655</v>
      </c>
      <c r="K3346">
        <v>190</v>
      </c>
    </row>
    <row r="3347" spans="1:11" x14ac:dyDescent="0.25">
      <c r="A3347" t="str">
        <f>"210"</f>
        <v>210</v>
      </c>
      <c r="B3347" t="str">
        <f>"12"</f>
        <v>12</v>
      </c>
      <c r="C3347" t="s">
        <v>672</v>
      </c>
      <c r="D3347" t="str">
        <f t="shared" si="207"/>
        <v>4A</v>
      </c>
      <c r="E3347">
        <v>0</v>
      </c>
      <c r="F3347">
        <v>0</v>
      </c>
      <c r="G3347" t="s">
        <v>673</v>
      </c>
      <c r="H3347" t="s">
        <v>11</v>
      </c>
      <c r="I3347">
        <v>0</v>
      </c>
      <c r="J3347" t="s">
        <v>655</v>
      </c>
      <c r="K3347" t="s">
        <v>11</v>
      </c>
    </row>
    <row r="3348" spans="1:11" x14ac:dyDescent="0.25">
      <c r="A3348" t="str">
        <f>"211"</f>
        <v>211</v>
      </c>
      <c r="B3348" t="str">
        <f>"1"</f>
        <v>1</v>
      </c>
      <c r="C3348" t="s">
        <v>674</v>
      </c>
      <c r="D3348" t="str">
        <f t="shared" si="207"/>
        <v>4A</v>
      </c>
      <c r="E3348">
        <v>0</v>
      </c>
      <c r="F3348">
        <v>0</v>
      </c>
      <c r="G3348" t="s">
        <v>676</v>
      </c>
      <c r="H3348" t="s">
        <v>11</v>
      </c>
      <c r="I3348">
        <v>0</v>
      </c>
      <c r="J3348" t="s">
        <v>438</v>
      </c>
      <c r="K3348" t="s">
        <v>11</v>
      </c>
    </row>
    <row r="3349" spans="1:11" x14ac:dyDescent="0.25">
      <c r="A3349" t="str">
        <f>"212"</f>
        <v>212</v>
      </c>
      <c r="B3349" t="str">
        <f>"1"</f>
        <v>1</v>
      </c>
      <c r="C3349" t="s">
        <v>677</v>
      </c>
      <c r="D3349" t="str">
        <f t="shared" si="207"/>
        <v>4A</v>
      </c>
      <c r="E3349">
        <v>0</v>
      </c>
      <c r="F3349">
        <v>0</v>
      </c>
      <c r="G3349" t="s">
        <v>452</v>
      </c>
      <c r="H3349" t="s">
        <v>11</v>
      </c>
      <c r="I3349">
        <v>0</v>
      </c>
      <c r="J3349" t="s">
        <v>438</v>
      </c>
      <c r="K3349" t="s">
        <v>11</v>
      </c>
    </row>
    <row r="3350" spans="1:11" x14ac:dyDescent="0.25">
      <c r="A3350" t="str">
        <f>"212"</f>
        <v>212</v>
      </c>
      <c r="B3350" t="str">
        <f>"2.01"</f>
        <v>2.01</v>
      </c>
      <c r="C3350" t="s">
        <v>678</v>
      </c>
      <c r="D3350" t="str">
        <f t="shared" si="207"/>
        <v>4A</v>
      </c>
      <c r="E3350">
        <v>0</v>
      </c>
      <c r="F3350">
        <v>1975</v>
      </c>
      <c r="G3350" t="s">
        <v>679</v>
      </c>
      <c r="H3350" t="s">
        <v>11</v>
      </c>
      <c r="I3350">
        <v>0</v>
      </c>
      <c r="J3350" t="s">
        <v>438</v>
      </c>
      <c r="K3350">
        <v>639</v>
      </c>
    </row>
    <row r="3351" spans="1:11" x14ac:dyDescent="0.25">
      <c r="A3351" t="str">
        <f>"212"</f>
        <v>212</v>
      </c>
      <c r="B3351" t="str">
        <f>"4"</f>
        <v>4</v>
      </c>
      <c r="C3351" t="s">
        <v>680</v>
      </c>
      <c r="D3351" t="str">
        <f t="shared" si="207"/>
        <v>4A</v>
      </c>
      <c r="E3351">
        <v>0</v>
      </c>
      <c r="F3351">
        <v>0</v>
      </c>
      <c r="G3351" t="s">
        <v>681</v>
      </c>
      <c r="H3351" t="s">
        <v>11</v>
      </c>
      <c r="I3351">
        <v>0</v>
      </c>
      <c r="J3351" t="s">
        <v>438</v>
      </c>
      <c r="K3351">
        <v>441</v>
      </c>
    </row>
    <row r="3352" spans="1:11" x14ac:dyDescent="0.25">
      <c r="A3352" t="str">
        <f>"212"</f>
        <v>212</v>
      </c>
      <c r="B3352" t="str">
        <f>"5"</f>
        <v>5</v>
      </c>
      <c r="C3352" t="s">
        <v>682</v>
      </c>
      <c r="D3352" t="str">
        <f t="shared" si="207"/>
        <v>4A</v>
      </c>
      <c r="E3352">
        <v>0</v>
      </c>
      <c r="F3352">
        <v>0</v>
      </c>
      <c r="G3352" t="s">
        <v>683</v>
      </c>
      <c r="H3352" t="s">
        <v>11</v>
      </c>
      <c r="I3352">
        <v>0</v>
      </c>
      <c r="J3352" t="s">
        <v>438</v>
      </c>
      <c r="K3352">
        <v>641</v>
      </c>
    </row>
    <row r="3353" spans="1:11" x14ac:dyDescent="0.25">
      <c r="A3353" t="str">
        <f>"212"</f>
        <v>212</v>
      </c>
      <c r="B3353" t="str">
        <f>"6"</f>
        <v>6</v>
      </c>
      <c r="C3353" t="s">
        <v>684</v>
      </c>
      <c r="D3353" t="str">
        <f t="shared" si="207"/>
        <v>4A</v>
      </c>
      <c r="E3353">
        <v>0</v>
      </c>
      <c r="F3353">
        <v>0</v>
      </c>
      <c r="G3353" t="s">
        <v>681</v>
      </c>
      <c r="H3353" t="s">
        <v>11</v>
      </c>
      <c r="I3353">
        <v>0</v>
      </c>
      <c r="J3353" t="s">
        <v>438</v>
      </c>
      <c r="K3353" t="s">
        <v>11</v>
      </c>
    </row>
    <row r="3354" spans="1:11" x14ac:dyDescent="0.25">
      <c r="A3354" t="str">
        <f>"214"</f>
        <v>214</v>
      </c>
      <c r="B3354" t="str">
        <f>"1"</f>
        <v>1</v>
      </c>
      <c r="C3354" t="s">
        <v>689</v>
      </c>
      <c r="D3354" t="str">
        <f t="shared" si="207"/>
        <v>4A</v>
      </c>
      <c r="E3354">
        <v>0</v>
      </c>
      <c r="F3354">
        <v>0</v>
      </c>
      <c r="G3354" t="s">
        <v>690</v>
      </c>
      <c r="H3354" t="s">
        <v>11</v>
      </c>
      <c r="I3354">
        <v>0</v>
      </c>
      <c r="J3354" t="s">
        <v>438</v>
      </c>
      <c r="K3354" t="s">
        <v>11</v>
      </c>
    </row>
    <row r="3355" spans="1:11" x14ac:dyDescent="0.25">
      <c r="A3355" t="str">
        <f>"214"</f>
        <v>214</v>
      </c>
      <c r="B3355" t="str">
        <f>"5"</f>
        <v>5</v>
      </c>
      <c r="C3355" t="s">
        <v>695</v>
      </c>
      <c r="D3355" t="str">
        <f t="shared" si="207"/>
        <v>4A</v>
      </c>
      <c r="E3355">
        <v>0</v>
      </c>
      <c r="F3355">
        <v>0</v>
      </c>
      <c r="G3355" t="s">
        <v>696</v>
      </c>
      <c r="H3355" t="s">
        <v>11</v>
      </c>
      <c r="I3355">
        <v>0</v>
      </c>
      <c r="J3355" t="s">
        <v>438</v>
      </c>
      <c r="K3355">
        <v>100</v>
      </c>
    </row>
    <row r="3356" spans="1:11" x14ac:dyDescent="0.25">
      <c r="A3356" t="str">
        <f>"301"</f>
        <v>301</v>
      </c>
      <c r="B3356" t="str">
        <f>"1"</f>
        <v>1</v>
      </c>
      <c r="C3356" t="s">
        <v>697</v>
      </c>
      <c r="D3356" t="str">
        <f t="shared" si="207"/>
        <v>4A</v>
      </c>
      <c r="E3356">
        <v>0</v>
      </c>
      <c r="F3356">
        <v>0</v>
      </c>
      <c r="G3356" t="s">
        <v>698</v>
      </c>
      <c r="H3356" t="s">
        <v>11</v>
      </c>
      <c r="I3356">
        <v>0</v>
      </c>
      <c r="J3356" t="s">
        <v>655</v>
      </c>
      <c r="K3356" t="s">
        <v>11</v>
      </c>
    </row>
    <row r="3357" spans="1:11" x14ac:dyDescent="0.25">
      <c r="A3357" t="str">
        <f>"303"</f>
        <v>303</v>
      </c>
      <c r="B3357" t="str">
        <f>"9"</f>
        <v>9</v>
      </c>
      <c r="C3357" t="s">
        <v>765</v>
      </c>
      <c r="D3357" t="str">
        <f t="shared" si="207"/>
        <v>4A</v>
      </c>
      <c r="E3357">
        <v>0</v>
      </c>
      <c r="F3357">
        <v>0</v>
      </c>
      <c r="G3357" t="s">
        <v>766</v>
      </c>
      <c r="H3357" t="s">
        <v>11</v>
      </c>
      <c r="I3357">
        <v>0</v>
      </c>
      <c r="J3357" t="s">
        <v>640</v>
      </c>
      <c r="K3357">
        <v>730</v>
      </c>
    </row>
    <row r="3358" spans="1:11" x14ac:dyDescent="0.25">
      <c r="A3358" t="str">
        <f>"307"</f>
        <v>307</v>
      </c>
      <c r="B3358" t="str">
        <f>"13"</f>
        <v>13</v>
      </c>
      <c r="C3358" t="s">
        <v>848</v>
      </c>
      <c r="D3358" t="str">
        <f t="shared" si="207"/>
        <v>4A</v>
      </c>
      <c r="E3358">
        <v>0</v>
      </c>
      <c r="F3358">
        <v>0</v>
      </c>
      <c r="G3358" t="s">
        <v>849</v>
      </c>
      <c r="H3358" t="s">
        <v>11</v>
      </c>
      <c r="I3358">
        <v>0</v>
      </c>
      <c r="J3358" t="s">
        <v>655</v>
      </c>
      <c r="K3358" t="s">
        <v>11</v>
      </c>
    </row>
    <row r="3359" spans="1:11" x14ac:dyDescent="0.25">
      <c r="A3359" t="str">
        <f>"309"</f>
        <v>309</v>
      </c>
      <c r="B3359" t="str">
        <f>"1"</f>
        <v>1</v>
      </c>
      <c r="C3359" t="s">
        <v>861</v>
      </c>
      <c r="D3359" t="str">
        <f t="shared" si="207"/>
        <v>4A</v>
      </c>
      <c r="E3359">
        <v>0</v>
      </c>
      <c r="F3359">
        <v>0</v>
      </c>
      <c r="G3359" t="s">
        <v>862</v>
      </c>
      <c r="H3359" t="s">
        <v>11</v>
      </c>
      <c r="I3359">
        <v>0</v>
      </c>
      <c r="J3359" t="s">
        <v>438</v>
      </c>
      <c r="K3359" t="s">
        <v>11</v>
      </c>
    </row>
    <row r="3360" spans="1:11" x14ac:dyDescent="0.25">
      <c r="A3360" t="str">
        <f>"309"</f>
        <v>309</v>
      </c>
      <c r="B3360" t="str">
        <f>"20"</f>
        <v>20</v>
      </c>
      <c r="C3360" t="s">
        <v>882</v>
      </c>
      <c r="D3360" t="str">
        <f t="shared" si="207"/>
        <v>4A</v>
      </c>
      <c r="E3360">
        <v>0</v>
      </c>
      <c r="F3360">
        <v>0</v>
      </c>
      <c r="G3360" t="s">
        <v>883</v>
      </c>
      <c r="H3360" t="s">
        <v>11</v>
      </c>
      <c r="I3360">
        <v>0</v>
      </c>
      <c r="J3360" t="s">
        <v>438</v>
      </c>
      <c r="K3360" t="s">
        <v>11</v>
      </c>
    </row>
    <row r="3361" spans="1:11" x14ac:dyDescent="0.25">
      <c r="A3361" t="str">
        <f>"309"</f>
        <v>309</v>
      </c>
      <c r="B3361" t="str">
        <f>"21"</f>
        <v>21</v>
      </c>
      <c r="C3361" t="s">
        <v>884</v>
      </c>
      <c r="D3361" t="str">
        <f t="shared" si="207"/>
        <v>4A</v>
      </c>
      <c r="E3361">
        <v>0</v>
      </c>
      <c r="F3361">
        <v>0</v>
      </c>
      <c r="G3361" t="s">
        <v>512</v>
      </c>
      <c r="H3361" t="s">
        <v>11</v>
      </c>
      <c r="I3361">
        <v>0</v>
      </c>
      <c r="J3361" t="s">
        <v>438</v>
      </c>
      <c r="K3361" t="s">
        <v>11</v>
      </c>
    </row>
    <row r="3362" spans="1:11" x14ac:dyDescent="0.25">
      <c r="A3362" t="str">
        <f>"309"</f>
        <v>309</v>
      </c>
      <c r="B3362" t="str">
        <f>"22"</f>
        <v>22</v>
      </c>
      <c r="C3362" t="s">
        <v>885</v>
      </c>
      <c r="D3362" t="str">
        <f t="shared" si="207"/>
        <v>4A</v>
      </c>
      <c r="E3362">
        <v>0</v>
      </c>
      <c r="F3362">
        <v>0</v>
      </c>
      <c r="G3362" t="s">
        <v>512</v>
      </c>
      <c r="H3362" t="s">
        <v>11</v>
      </c>
      <c r="I3362">
        <v>0</v>
      </c>
      <c r="J3362" t="s">
        <v>438</v>
      </c>
      <c r="K3362" t="s">
        <v>11</v>
      </c>
    </row>
    <row r="3363" spans="1:11" x14ac:dyDescent="0.25">
      <c r="A3363" t="str">
        <f>"310"</f>
        <v>310</v>
      </c>
      <c r="B3363" t="str">
        <f>"10"</f>
        <v>10</v>
      </c>
      <c r="C3363" t="s">
        <v>900</v>
      </c>
      <c r="D3363" t="str">
        <f t="shared" si="207"/>
        <v>4A</v>
      </c>
      <c r="E3363">
        <v>0</v>
      </c>
      <c r="F3363">
        <v>2</v>
      </c>
      <c r="G3363" t="s">
        <v>901</v>
      </c>
      <c r="H3363" t="s">
        <v>11</v>
      </c>
      <c r="I3363">
        <v>0</v>
      </c>
      <c r="J3363" t="s">
        <v>481</v>
      </c>
      <c r="K3363" t="s">
        <v>11</v>
      </c>
    </row>
    <row r="3364" spans="1:11" x14ac:dyDescent="0.25">
      <c r="A3364" t="str">
        <f>"310"</f>
        <v>310</v>
      </c>
      <c r="B3364" t="str">
        <f>"22"</f>
        <v>22</v>
      </c>
      <c r="C3364" t="s">
        <v>918</v>
      </c>
      <c r="D3364" t="str">
        <f t="shared" si="207"/>
        <v>4A</v>
      </c>
      <c r="E3364">
        <v>0</v>
      </c>
      <c r="F3364">
        <v>0</v>
      </c>
      <c r="G3364" t="s">
        <v>455</v>
      </c>
      <c r="H3364" t="s">
        <v>11</v>
      </c>
      <c r="I3364">
        <v>0</v>
      </c>
      <c r="J3364" t="s">
        <v>438</v>
      </c>
      <c r="K3364">
        <v>100</v>
      </c>
    </row>
    <row r="3365" spans="1:11" x14ac:dyDescent="0.25">
      <c r="A3365" t="str">
        <f>"310"</f>
        <v>310</v>
      </c>
      <c r="B3365" t="str">
        <f>"23"</f>
        <v>23</v>
      </c>
      <c r="C3365" t="s">
        <v>919</v>
      </c>
      <c r="D3365" t="str">
        <f t="shared" si="207"/>
        <v>4A</v>
      </c>
      <c r="E3365">
        <v>0</v>
      </c>
      <c r="F3365">
        <v>0</v>
      </c>
      <c r="G3365" t="s">
        <v>920</v>
      </c>
      <c r="H3365" t="s">
        <v>11</v>
      </c>
      <c r="I3365">
        <v>0</v>
      </c>
      <c r="J3365" t="s">
        <v>438</v>
      </c>
      <c r="K3365" t="s">
        <v>11</v>
      </c>
    </row>
    <row r="3366" spans="1:11" x14ac:dyDescent="0.25">
      <c r="A3366" t="str">
        <f>"311"</f>
        <v>311</v>
      </c>
      <c r="B3366" t="str">
        <f>"2"</f>
        <v>2</v>
      </c>
      <c r="C3366" t="s">
        <v>923</v>
      </c>
      <c r="D3366" t="str">
        <f t="shared" si="207"/>
        <v>4A</v>
      </c>
      <c r="E3366">
        <v>0</v>
      </c>
      <c r="F3366">
        <v>0</v>
      </c>
      <c r="G3366" t="s">
        <v>924</v>
      </c>
      <c r="H3366" t="s">
        <v>11</v>
      </c>
      <c r="I3366">
        <v>0</v>
      </c>
      <c r="J3366" t="s">
        <v>438</v>
      </c>
      <c r="K3366">
        <v>738</v>
      </c>
    </row>
    <row r="3367" spans="1:11" x14ac:dyDescent="0.25">
      <c r="A3367" t="str">
        <f>"311"</f>
        <v>311</v>
      </c>
      <c r="B3367" t="str">
        <f>"3"</f>
        <v>3</v>
      </c>
      <c r="C3367" t="s">
        <v>925</v>
      </c>
      <c r="D3367" t="str">
        <f t="shared" ref="D3367:D3398" si="208">"4A"</f>
        <v>4A</v>
      </c>
      <c r="E3367">
        <v>0</v>
      </c>
      <c r="F3367">
        <v>0</v>
      </c>
      <c r="G3367" t="s">
        <v>696</v>
      </c>
      <c r="H3367" t="s">
        <v>11</v>
      </c>
      <c r="I3367">
        <v>0</v>
      </c>
      <c r="J3367" t="s">
        <v>438</v>
      </c>
      <c r="K3367" t="s">
        <v>11</v>
      </c>
    </row>
    <row r="3368" spans="1:11" x14ac:dyDescent="0.25">
      <c r="A3368" t="str">
        <f>"311"</f>
        <v>311</v>
      </c>
      <c r="B3368" t="str">
        <f>"33"</f>
        <v>33</v>
      </c>
      <c r="C3368" t="s">
        <v>963</v>
      </c>
      <c r="D3368" t="str">
        <f t="shared" si="208"/>
        <v>4A</v>
      </c>
      <c r="E3368">
        <v>0</v>
      </c>
      <c r="F3368">
        <v>0</v>
      </c>
      <c r="G3368" t="s">
        <v>964</v>
      </c>
      <c r="H3368" t="s">
        <v>11</v>
      </c>
      <c r="I3368">
        <v>0</v>
      </c>
      <c r="J3368" t="s">
        <v>19</v>
      </c>
      <c r="K3368" t="s">
        <v>11</v>
      </c>
    </row>
    <row r="3369" spans="1:11" x14ac:dyDescent="0.25">
      <c r="A3369" t="str">
        <f>"311"</f>
        <v>311</v>
      </c>
      <c r="B3369" t="str">
        <f>"36"</f>
        <v>36</v>
      </c>
      <c r="C3369" t="s">
        <v>967</v>
      </c>
      <c r="D3369" t="str">
        <f t="shared" si="208"/>
        <v>4A</v>
      </c>
      <c r="E3369">
        <v>0</v>
      </c>
      <c r="F3369">
        <v>0</v>
      </c>
      <c r="G3369" t="s">
        <v>968</v>
      </c>
      <c r="H3369" t="s">
        <v>11</v>
      </c>
      <c r="I3369">
        <v>0</v>
      </c>
      <c r="J3369" t="s">
        <v>438</v>
      </c>
      <c r="K3369">
        <v>560</v>
      </c>
    </row>
    <row r="3370" spans="1:11" x14ac:dyDescent="0.25">
      <c r="A3370" t="str">
        <f>"313"</f>
        <v>313</v>
      </c>
      <c r="B3370" t="str">
        <f>"1"</f>
        <v>1</v>
      </c>
      <c r="C3370" t="s">
        <v>976</v>
      </c>
      <c r="D3370" t="str">
        <f t="shared" si="208"/>
        <v>4A</v>
      </c>
      <c r="E3370">
        <v>0</v>
      </c>
      <c r="F3370">
        <v>0</v>
      </c>
      <c r="G3370" t="s">
        <v>977</v>
      </c>
      <c r="H3370" t="s">
        <v>11</v>
      </c>
      <c r="I3370">
        <v>0</v>
      </c>
      <c r="J3370" t="s">
        <v>438</v>
      </c>
      <c r="K3370" t="s">
        <v>11</v>
      </c>
    </row>
    <row r="3371" spans="1:11" x14ac:dyDescent="0.25">
      <c r="A3371" t="str">
        <f>"313"</f>
        <v>313</v>
      </c>
      <c r="B3371" t="str">
        <f>"8"</f>
        <v>8</v>
      </c>
      <c r="C3371" t="s">
        <v>982</v>
      </c>
      <c r="D3371" t="str">
        <f t="shared" si="208"/>
        <v>4A</v>
      </c>
      <c r="E3371">
        <v>0</v>
      </c>
      <c r="F3371">
        <v>0</v>
      </c>
      <c r="G3371" t="s">
        <v>983</v>
      </c>
      <c r="H3371" t="s">
        <v>11</v>
      </c>
      <c r="I3371">
        <v>0</v>
      </c>
      <c r="J3371" t="s">
        <v>438</v>
      </c>
      <c r="K3371">
        <v>959</v>
      </c>
    </row>
    <row r="3372" spans="1:11" x14ac:dyDescent="0.25">
      <c r="A3372" t="str">
        <f>"314"</f>
        <v>314</v>
      </c>
      <c r="B3372" t="str">
        <f>"2"</f>
        <v>2</v>
      </c>
      <c r="C3372" t="s">
        <v>986</v>
      </c>
      <c r="D3372" t="str">
        <f t="shared" si="208"/>
        <v>4A</v>
      </c>
      <c r="E3372">
        <v>0</v>
      </c>
      <c r="F3372">
        <v>0</v>
      </c>
      <c r="G3372" t="s">
        <v>987</v>
      </c>
      <c r="H3372" t="s">
        <v>11</v>
      </c>
      <c r="I3372">
        <v>0</v>
      </c>
      <c r="J3372" t="s">
        <v>438</v>
      </c>
      <c r="K3372" t="s">
        <v>11</v>
      </c>
    </row>
    <row r="3373" spans="1:11" x14ac:dyDescent="0.25">
      <c r="A3373" t="str">
        <f>"314"</f>
        <v>314</v>
      </c>
      <c r="B3373" t="str">
        <f>"3"</f>
        <v>3</v>
      </c>
      <c r="C3373" t="s">
        <v>988</v>
      </c>
      <c r="D3373" t="str">
        <f t="shared" si="208"/>
        <v>4A</v>
      </c>
      <c r="E3373">
        <v>0</v>
      </c>
      <c r="F3373">
        <v>0</v>
      </c>
      <c r="G3373" t="s">
        <v>989</v>
      </c>
      <c r="H3373" t="s">
        <v>11</v>
      </c>
      <c r="I3373">
        <v>0</v>
      </c>
      <c r="J3373" t="s">
        <v>438</v>
      </c>
      <c r="K3373" t="s">
        <v>11</v>
      </c>
    </row>
    <row r="3374" spans="1:11" x14ac:dyDescent="0.25">
      <c r="A3374" t="str">
        <f>"314"</f>
        <v>314</v>
      </c>
      <c r="B3374" t="str">
        <f>"6"</f>
        <v>6</v>
      </c>
      <c r="C3374" t="s">
        <v>992</v>
      </c>
      <c r="D3374" t="str">
        <f t="shared" si="208"/>
        <v>4A</v>
      </c>
      <c r="E3374">
        <v>0</v>
      </c>
      <c r="F3374">
        <v>0</v>
      </c>
      <c r="G3374" t="s">
        <v>993</v>
      </c>
      <c r="H3374" t="s">
        <v>11</v>
      </c>
      <c r="I3374">
        <v>0</v>
      </c>
      <c r="J3374" t="s">
        <v>438</v>
      </c>
      <c r="K3374">
        <v>330</v>
      </c>
    </row>
    <row r="3375" spans="1:11" x14ac:dyDescent="0.25">
      <c r="A3375" t="str">
        <f>"412"</f>
        <v>412</v>
      </c>
      <c r="B3375" t="str">
        <f>"1"</f>
        <v>1</v>
      </c>
      <c r="C3375" t="s">
        <v>1574</v>
      </c>
      <c r="D3375" t="str">
        <f t="shared" si="208"/>
        <v>4A</v>
      </c>
      <c r="E3375">
        <v>0</v>
      </c>
      <c r="F3375">
        <v>0</v>
      </c>
      <c r="G3375" t="s">
        <v>1575</v>
      </c>
      <c r="H3375" t="s">
        <v>11</v>
      </c>
      <c r="I3375">
        <v>0</v>
      </c>
      <c r="J3375" t="s">
        <v>19</v>
      </c>
      <c r="K3375" t="s">
        <v>11</v>
      </c>
    </row>
    <row r="3376" spans="1:11" x14ac:dyDescent="0.25">
      <c r="A3376" t="str">
        <f>"422"</f>
        <v>422</v>
      </c>
      <c r="B3376" t="str">
        <f>"19"</f>
        <v>19</v>
      </c>
      <c r="C3376" t="s">
        <v>1781</v>
      </c>
      <c r="D3376" t="str">
        <f t="shared" si="208"/>
        <v>4A</v>
      </c>
      <c r="E3376">
        <v>0</v>
      </c>
      <c r="F3376">
        <v>0</v>
      </c>
      <c r="G3376" t="s">
        <v>1782</v>
      </c>
      <c r="H3376" t="s">
        <v>11</v>
      </c>
      <c r="I3376">
        <v>0</v>
      </c>
      <c r="J3376" t="s">
        <v>19</v>
      </c>
      <c r="K3376" t="s">
        <v>11</v>
      </c>
    </row>
    <row r="3377" spans="1:11" x14ac:dyDescent="0.25">
      <c r="A3377" t="str">
        <f>"502"</f>
        <v>502</v>
      </c>
      <c r="B3377" t="str">
        <f>"14.02"</f>
        <v>14.02</v>
      </c>
      <c r="C3377" t="s">
        <v>1847</v>
      </c>
      <c r="D3377" t="str">
        <f t="shared" si="208"/>
        <v>4A</v>
      </c>
      <c r="E3377">
        <v>0</v>
      </c>
      <c r="F3377">
        <v>0</v>
      </c>
      <c r="G3377" t="s">
        <v>1848</v>
      </c>
      <c r="H3377" t="s">
        <v>11</v>
      </c>
      <c r="I3377">
        <v>0</v>
      </c>
      <c r="J3377" t="s">
        <v>655</v>
      </c>
      <c r="K3377" t="s">
        <v>11</v>
      </c>
    </row>
    <row r="3378" spans="1:11" x14ac:dyDescent="0.25">
      <c r="A3378" t="str">
        <f>"503"</f>
        <v>503</v>
      </c>
      <c r="B3378" t="str">
        <f>"9"</f>
        <v>9</v>
      </c>
      <c r="C3378" t="s">
        <v>1858</v>
      </c>
      <c r="D3378" t="str">
        <f t="shared" si="208"/>
        <v>4A</v>
      </c>
      <c r="E3378">
        <v>1113</v>
      </c>
      <c r="F3378">
        <v>1920</v>
      </c>
      <c r="G3378" t="s">
        <v>1819</v>
      </c>
      <c r="H3378" t="s">
        <v>11</v>
      </c>
      <c r="I3378">
        <v>1</v>
      </c>
      <c r="J3378" t="s">
        <v>1850</v>
      </c>
      <c r="K3378" t="s">
        <v>11</v>
      </c>
    </row>
    <row r="3379" spans="1:11" x14ac:dyDescent="0.25">
      <c r="A3379" t="str">
        <f>"503"</f>
        <v>503</v>
      </c>
      <c r="B3379" t="str">
        <f>"10"</f>
        <v>10</v>
      </c>
      <c r="C3379" t="s">
        <v>1859</v>
      </c>
      <c r="D3379" t="str">
        <f t="shared" si="208"/>
        <v>4A</v>
      </c>
      <c r="E3379">
        <v>0</v>
      </c>
      <c r="F3379">
        <v>0</v>
      </c>
      <c r="G3379" t="s">
        <v>979</v>
      </c>
      <c r="H3379" t="s">
        <v>11</v>
      </c>
      <c r="I3379">
        <v>0</v>
      </c>
      <c r="J3379" t="s">
        <v>1850</v>
      </c>
      <c r="K3379" t="s">
        <v>11</v>
      </c>
    </row>
    <row r="3380" spans="1:11" x14ac:dyDescent="0.25">
      <c r="A3380" t="str">
        <f>"506"</f>
        <v>506</v>
      </c>
      <c r="B3380" t="str">
        <f>"2.01"</f>
        <v>2.01</v>
      </c>
      <c r="C3380" t="s">
        <v>1870</v>
      </c>
      <c r="D3380" t="str">
        <f t="shared" si="208"/>
        <v>4A</v>
      </c>
      <c r="E3380">
        <v>0</v>
      </c>
      <c r="F3380">
        <v>0</v>
      </c>
      <c r="G3380" t="s">
        <v>18</v>
      </c>
      <c r="H3380" t="s">
        <v>11</v>
      </c>
      <c r="I3380">
        <v>0</v>
      </c>
      <c r="J3380" t="s">
        <v>655</v>
      </c>
      <c r="K3380">
        <v>100</v>
      </c>
    </row>
    <row r="3381" spans="1:11" x14ac:dyDescent="0.25">
      <c r="A3381" t="str">
        <f t="shared" ref="A3381:A3386" si="209">"507"</f>
        <v>507</v>
      </c>
      <c r="B3381" t="str">
        <f>"5"</f>
        <v>5</v>
      </c>
      <c r="C3381" t="s">
        <v>1875</v>
      </c>
      <c r="D3381" t="str">
        <f t="shared" si="208"/>
        <v>4A</v>
      </c>
      <c r="E3381">
        <v>0</v>
      </c>
      <c r="F3381">
        <v>0</v>
      </c>
      <c r="G3381" t="s">
        <v>977</v>
      </c>
      <c r="H3381" t="s">
        <v>11</v>
      </c>
      <c r="I3381">
        <v>0</v>
      </c>
      <c r="J3381" t="s">
        <v>456</v>
      </c>
      <c r="K3381">
        <v>210</v>
      </c>
    </row>
    <row r="3382" spans="1:11" x14ac:dyDescent="0.25">
      <c r="A3382" t="str">
        <f t="shared" si="209"/>
        <v>507</v>
      </c>
      <c r="B3382" t="str">
        <f>"6"</f>
        <v>6</v>
      </c>
      <c r="C3382" t="s">
        <v>1876</v>
      </c>
      <c r="D3382" t="str">
        <f t="shared" si="208"/>
        <v>4A</v>
      </c>
      <c r="E3382">
        <v>0</v>
      </c>
      <c r="F3382">
        <v>0</v>
      </c>
      <c r="G3382" t="s">
        <v>977</v>
      </c>
      <c r="H3382" t="s">
        <v>11</v>
      </c>
      <c r="I3382">
        <v>0</v>
      </c>
      <c r="J3382" t="s">
        <v>456</v>
      </c>
      <c r="K3382">
        <v>739</v>
      </c>
    </row>
    <row r="3383" spans="1:11" x14ac:dyDescent="0.25">
      <c r="A3383" t="str">
        <f t="shared" si="209"/>
        <v>507</v>
      </c>
      <c r="B3383" t="str">
        <f>"7"</f>
        <v>7</v>
      </c>
      <c r="C3383" t="s">
        <v>1877</v>
      </c>
      <c r="D3383" t="str">
        <f t="shared" si="208"/>
        <v>4A</v>
      </c>
      <c r="E3383">
        <v>0</v>
      </c>
      <c r="F3383">
        <v>0</v>
      </c>
      <c r="G3383" t="s">
        <v>1878</v>
      </c>
      <c r="H3383" t="s">
        <v>11</v>
      </c>
      <c r="I3383">
        <v>0</v>
      </c>
      <c r="J3383" t="s">
        <v>456</v>
      </c>
      <c r="K3383">
        <v>100</v>
      </c>
    </row>
    <row r="3384" spans="1:11" x14ac:dyDescent="0.25">
      <c r="A3384" t="str">
        <f t="shared" si="209"/>
        <v>507</v>
      </c>
      <c r="B3384" t="str">
        <f>"8"</f>
        <v>8</v>
      </c>
      <c r="C3384" t="s">
        <v>1879</v>
      </c>
      <c r="D3384" t="str">
        <f t="shared" si="208"/>
        <v>4A</v>
      </c>
      <c r="E3384">
        <v>0</v>
      </c>
      <c r="F3384">
        <v>0</v>
      </c>
      <c r="G3384" t="s">
        <v>977</v>
      </c>
      <c r="H3384" t="s">
        <v>11</v>
      </c>
      <c r="I3384">
        <v>0</v>
      </c>
      <c r="J3384" t="s">
        <v>456</v>
      </c>
      <c r="K3384" t="s">
        <v>11</v>
      </c>
    </row>
    <row r="3385" spans="1:11" x14ac:dyDescent="0.25">
      <c r="A3385" t="str">
        <f t="shared" si="209"/>
        <v>507</v>
      </c>
      <c r="B3385" t="str">
        <f>"10"</f>
        <v>10</v>
      </c>
      <c r="C3385" t="s">
        <v>1881</v>
      </c>
      <c r="D3385" t="str">
        <f t="shared" si="208"/>
        <v>4A</v>
      </c>
      <c r="E3385">
        <v>0</v>
      </c>
      <c r="F3385">
        <v>0</v>
      </c>
      <c r="G3385" t="s">
        <v>1835</v>
      </c>
      <c r="H3385" t="s">
        <v>11</v>
      </c>
      <c r="I3385">
        <v>0</v>
      </c>
      <c r="J3385" t="s">
        <v>456</v>
      </c>
      <c r="K3385" t="s">
        <v>11</v>
      </c>
    </row>
    <row r="3386" spans="1:11" x14ac:dyDescent="0.25">
      <c r="A3386" t="str">
        <f t="shared" si="209"/>
        <v>507</v>
      </c>
      <c r="B3386" t="str">
        <f>"12"</f>
        <v>12</v>
      </c>
      <c r="C3386" t="s">
        <v>1883</v>
      </c>
      <c r="D3386" t="str">
        <f t="shared" si="208"/>
        <v>4A</v>
      </c>
      <c r="E3386">
        <v>0</v>
      </c>
      <c r="F3386">
        <v>0</v>
      </c>
      <c r="G3386" t="s">
        <v>977</v>
      </c>
      <c r="H3386" t="s">
        <v>11</v>
      </c>
      <c r="I3386">
        <v>0</v>
      </c>
      <c r="J3386" t="s">
        <v>456</v>
      </c>
      <c r="K3386" t="s">
        <v>11</v>
      </c>
    </row>
    <row r="3387" spans="1:11" x14ac:dyDescent="0.25">
      <c r="A3387" t="str">
        <f>"512"</f>
        <v>512</v>
      </c>
      <c r="B3387" t="str">
        <f>"24"</f>
        <v>24</v>
      </c>
      <c r="C3387" t="s">
        <v>1976</v>
      </c>
      <c r="D3387" t="str">
        <f t="shared" si="208"/>
        <v>4A</v>
      </c>
      <c r="E3387">
        <v>0</v>
      </c>
      <c r="F3387">
        <v>0</v>
      </c>
      <c r="G3387" t="s">
        <v>1977</v>
      </c>
      <c r="H3387" t="s">
        <v>11</v>
      </c>
      <c r="I3387">
        <v>0</v>
      </c>
      <c r="J3387" t="s">
        <v>19</v>
      </c>
      <c r="K3387">
        <v>730</v>
      </c>
    </row>
    <row r="3388" spans="1:11" x14ac:dyDescent="0.25">
      <c r="A3388" t="str">
        <f>"513"</f>
        <v>513</v>
      </c>
      <c r="B3388" t="str">
        <f>"9"</f>
        <v>9</v>
      </c>
      <c r="C3388" t="s">
        <v>2013</v>
      </c>
      <c r="D3388" t="str">
        <f t="shared" si="208"/>
        <v>4A</v>
      </c>
      <c r="E3388">
        <v>0</v>
      </c>
      <c r="F3388">
        <v>0</v>
      </c>
      <c r="G3388" t="s">
        <v>750</v>
      </c>
      <c r="H3388" t="s">
        <v>11</v>
      </c>
      <c r="I3388">
        <v>0</v>
      </c>
      <c r="J3388" t="s">
        <v>1865</v>
      </c>
      <c r="K3388">
        <v>100</v>
      </c>
    </row>
    <row r="3389" spans="1:11" x14ac:dyDescent="0.25">
      <c r="A3389" t="str">
        <f>"513"</f>
        <v>513</v>
      </c>
      <c r="B3389" t="str">
        <f>"10"</f>
        <v>10</v>
      </c>
      <c r="C3389" t="s">
        <v>2014</v>
      </c>
      <c r="D3389" t="str">
        <f t="shared" si="208"/>
        <v>4A</v>
      </c>
      <c r="E3389">
        <v>0</v>
      </c>
      <c r="F3389">
        <v>0</v>
      </c>
      <c r="G3389" t="s">
        <v>25</v>
      </c>
      <c r="H3389" t="s">
        <v>11</v>
      </c>
      <c r="I3389">
        <v>0</v>
      </c>
      <c r="J3389" t="s">
        <v>1865</v>
      </c>
      <c r="K3389">
        <v>100</v>
      </c>
    </row>
    <row r="3390" spans="1:11" x14ac:dyDescent="0.25">
      <c r="A3390" t="str">
        <f>"513"</f>
        <v>513</v>
      </c>
      <c r="B3390" t="str">
        <f>"11"</f>
        <v>11</v>
      </c>
      <c r="C3390" t="s">
        <v>2015</v>
      </c>
      <c r="D3390" t="str">
        <f t="shared" si="208"/>
        <v>4A</v>
      </c>
      <c r="E3390">
        <v>0</v>
      </c>
      <c r="F3390">
        <v>0</v>
      </c>
      <c r="G3390" t="s">
        <v>2016</v>
      </c>
      <c r="H3390" t="s">
        <v>11</v>
      </c>
      <c r="I3390">
        <v>0</v>
      </c>
      <c r="J3390" t="s">
        <v>1865</v>
      </c>
      <c r="K3390">
        <v>562</v>
      </c>
    </row>
    <row r="3391" spans="1:11" x14ac:dyDescent="0.25">
      <c r="A3391" t="str">
        <f>"515"</f>
        <v>515</v>
      </c>
      <c r="B3391" t="str">
        <f>"1"</f>
        <v>1</v>
      </c>
      <c r="C3391" t="s">
        <v>2045</v>
      </c>
      <c r="D3391" t="str">
        <f t="shared" si="208"/>
        <v>4A</v>
      </c>
      <c r="E3391">
        <v>0</v>
      </c>
      <c r="F3391">
        <v>0</v>
      </c>
      <c r="G3391" t="s">
        <v>455</v>
      </c>
      <c r="H3391" t="s">
        <v>453</v>
      </c>
      <c r="I3391">
        <v>0</v>
      </c>
      <c r="J3391" t="s">
        <v>2046</v>
      </c>
      <c r="K3391">
        <v>661</v>
      </c>
    </row>
    <row r="3392" spans="1:11" x14ac:dyDescent="0.25">
      <c r="A3392" t="str">
        <f t="shared" ref="A3392:A3398" si="210">"605"</f>
        <v>605</v>
      </c>
      <c r="B3392" t="str">
        <f>"13"</f>
        <v>13</v>
      </c>
      <c r="C3392" t="s">
        <v>2184</v>
      </c>
      <c r="D3392" t="str">
        <f t="shared" si="208"/>
        <v>4A</v>
      </c>
      <c r="E3392">
        <v>0</v>
      </c>
      <c r="F3392">
        <v>0</v>
      </c>
      <c r="G3392" t="s">
        <v>2185</v>
      </c>
      <c r="H3392" t="s">
        <v>11</v>
      </c>
      <c r="I3392">
        <v>0</v>
      </c>
      <c r="J3392" t="s">
        <v>2171</v>
      </c>
      <c r="K3392">
        <v>570</v>
      </c>
    </row>
    <row r="3393" spans="1:11" x14ac:dyDescent="0.25">
      <c r="A3393" t="str">
        <f t="shared" si="210"/>
        <v>605</v>
      </c>
      <c r="B3393" t="str">
        <f>"15"</f>
        <v>15</v>
      </c>
      <c r="C3393" t="s">
        <v>2186</v>
      </c>
      <c r="D3393" t="str">
        <f t="shared" si="208"/>
        <v>4A</v>
      </c>
      <c r="E3393">
        <v>0</v>
      </c>
      <c r="F3393">
        <v>0</v>
      </c>
      <c r="G3393" t="s">
        <v>2187</v>
      </c>
      <c r="H3393" t="s">
        <v>11</v>
      </c>
      <c r="I3393">
        <v>0</v>
      </c>
      <c r="J3393" t="s">
        <v>2171</v>
      </c>
      <c r="K3393">
        <v>738</v>
      </c>
    </row>
    <row r="3394" spans="1:11" x14ac:dyDescent="0.25">
      <c r="A3394" t="str">
        <f t="shared" si="210"/>
        <v>605</v>
      </c>
      <c r="B3394" t="str">
        <f>"16"</f>
        <v>16</v>
      </c>
      <c r="C3394" t="s">
        <v>2189</v>
      </c>
      <c r="D3394" t="str">
        <f t="shared" si="208"/>
        <v>4A</v>
      </c>
      <c r="E3394">
        <v>0</v>
      </c>
      <c r="F3394">
        <v>0</v>
      </c>
      <c r="G3394" t="s">
        <v>2190</v>
      </c>
      <c r="H3394" t="s">
        <v>11</v>
      </c>
      <c r="I3394">
        <v>0</v>
      </c>
      <c r="J3394" t="s">
        <v>2171</v>
      </c>
      <c r="K3394" t="s">
        <v>11</v>
      </c>
    </row>
    <row r="3395" spans="1:11" x14ac:dyDescent="0.25">
      <c r="A3395" t="str">
        <f t="shared" si="210"/>
        <v>605</v>
      </c>
      <c r="B3395" t="str">
        <f>"18"</f>
        <v>18</v>
      </c>
      <c r="C3395" t="s">
        <v>2193</v>
      </c>
      <c r="D3395" t="str">
        <f t="shared" si="208"/>
        <v>4A</v>
      </c>
      <c r="E3395">
        <v>0</v>
      </c>
      <c r="F3395">
        <v>0</v>
      </c>
      <c r="G3395" t="s">
        <v>2194</v>
      </c>
      <c r="H3395" t="s">
        <v>11</v>
      </c>
      <c r="I3395">
        <v>0</v>
      </c>
      <c r="J3395" t="s">
        <v>2171</v>
      </c>
      <c r="K3395">
        <v>738</v>
      </c>
    </row>
    <row r="3396" spans="1:11" x14ac:dyDescent="0.25">
      <c r="A3396" t="str">
        <f t="shared" si="210"/>
        <v>605</v>
      </c>
      <c r="B3396" t="str">
        <f>"19"</f>
        <v>19</v>
      </c>
      <c r="C3396" t="s">
        <v>2195</v>
      </c>
      <c r="D3396" t="str">
        <f t="shared" si="208"/>
        <v>4A</v>
      </c>
      <c r="E3396">
        <v>0</v>
      </c>
      <c r="F3396">
        <v>0</v>
      </c>
      <c r="G3396" t="s">
        <v>968</v>
      </c>
      <c r="H3396" t="s">
        <v>11</v>
      </c>
      <c r="I3396">
        <v>0</v>
      </c>
      <c r="J3396" t="s">
        <v>2171</v>
      </c>
      <c r="K3396">
        <v>738</v>
      </c>
    </row>
    <row r="3397" spans="1:11" x14ac:dyDescent="0.25">
      <c r="A3397" t="str">
        <f t="shared" si="210"/>
        <v>605</v>
      </c>
      <c r="B3397" t="str">
        <f>"20"</f>
        <v>20</v>
      </c>
      <c r="C3397" t="s">
        <v>2196</v>
      </c>
      <c r="D3397" t="str">
        <f t="shared" si="208"/>
        <v>4A</v>
      </c>
      <c r="E3397">
        <v>0</v>
      </c>
      <c r="F3397">
        <v>0</v>
      </c>
      <c r="G3397" t="s">
        <v>2197</v>
      </c>
      <c r="H3397" t="s">
        <v>11</v>
      </c>
      <c r="I3397">
        <v>0</v>
      </c>
      <c r="J3397" t="s">
        <v>2171</v>
      </c>
      <c r="K3397" t="s">
        <v>11</v>
      </c>
    </row>
    <row r="3398" spans="1:11" x14ac:dyDescent="0.25">
      <c r="A3398" t="str">
        <f t="shared" si="210"/>
        <v>605</v>
      </c>
      <c r="B3398" t="str">
        <f>"21"</f>
        <v>21</v>
      </c>
      <c r="C3398" t="s">
        <v>2198</v>
      </c>
      <c r="D3398" t="str">
        <f t="shared" si="208"/>
        <v>4A</v>
      </c>
      <c r="E3398">
        <v>0</v>
      </c>
      <c r="F3398">
        <v>0</v>
      </c>
      <c r="G3398" t="s">
        <v>2199</v>
      </c>
      <c r="H3398" t="s">
        <v>11</v>
      </c>
      <c r="I3398">
        <v>0</v>
      </c>
      <c r="J3398" t="s">
        <v>2171</v>
      </c>
      <c r="K3398" t="s">
        <v>11</v>
      </c>
    </row>
    <row r="3399" spans="1:11" x14ac:dyDescent="0.25">
      <c r="A3399" t="str">
        <f>"606"</f>
        <v>606</v>
      </c>
      <c r="B3399" t="str">
        <f>"1"</f>
        <v>1</v>
      </c>
      <c r="C3399" t="s">
        <v>2209</v>
      </c>
      <c r="D3399" t="str">
        <f t="shared" ref="D3399:D3430" si="211">"4A"</f>
        <v>4A</v>
      </c>
      <c r="E3399">
        <v>0</v>
      </c>
      <c r="F3399">
        <v>0</v>
      </c>
      <c r="G3399" t="s">
        <v>2210</v>
      </c>
      <c r="H3399" t="s">
        <v>11</v>
      </c>
      <c r="I3399">
        <v>0</v>
      </c>
      <c r="J3399" t="s">
        <v>438</v>
      </c>
      <c r="K3399" t="s">
        <v>11</v>
      </c>
    </row>
    <row r="3400" spans="1:11" x14ac:dyDescent="0.25">
      <c r="A3400" t="str">
        <f>"606"</f>
        <v>606</v>
      </c>
      <c r="B3400" t="str">
        <f>"26"</f>
        <v>26</v>
      </c>
      <c r="C3400" t="s">
        <v>2234</v>
      </c>
      <c r="D3400" t="str">
        <f t="shared" si="211"/>
        <v>4A</v>
      </c>
      <c r="E3400">
        <v>0</v>
      </c>
      <c r="F3400">
        <v>0</v>
      </c>
      <c r="G3400" t="s">
        <v>2235</v>
      </c>
      <c r="H3400" t="s">
        <v>11</v>
      </c>
      <c r="I3400">
        <v>0</v>
      </c>
      <c r="J3400" t="s">
        <v>438</v>
      </c>
      <c r="K3400">
        <v>218</v>
      </c>
    </row>
    <row r="3401" spans="1:11" x14ac:dyDescent="0.25">
      <c r="A3401" t="str">
        <f>"606"</f>
        <v>606</v>
      </c>
      <c r="B3401" t="str">
        <f>"29"</f>
        <v>29</v>
      </c>
      <c r="C3401" t="s">
        <v>2239</v>
      </c>
      <c r="D3401" t="str">
        <f t="shared" si="211"/>
        <v>4A</v>
      </c>
      <c r="E3401">
        <v>0</v>
      </c>
      <c r="F3401">
        <v>0</v>
      </c>
      <c r="G3401" t="s">
        <v>696</v>
      </c>
      <c r="H3401" t="s">
        <v>11</v>
      </c>
      <c r="I3401">
        <v>0</v>
      </c>
      <c r="J3401" t="s">
        <v>438</v>
      </c>
      <c r="K3401" t="s">
        <v>11</v>
      </c>
    </row>
    <row r="3402" spans="1:11" x14ac:dyDescent="0.25">
      <c r="A3402" t="str">
        <f>"606"</f>
        <v>606</v>
      </c>
      <c r="B3402" t="str">
        <f>"32"</f>
        <v>32</v>
      </c>
      <c r="C3402" t="s">
        <v>2243</v>
      </c>
      <c r="D3402" t="str">
        <f t="shared" si="211"/>
        <v>4A</v>
      </c>
      <c r="E3402">
        <v>0</v>
      </c>
      <c r="F3402">
        <v>0</v>
      </c>
      <c r="G3402" t="s">
        <v>2244</v>
      </c>
      <c r="H3402" t="s">
        <v>11</v>
      </c>
      <c r="I3402">
        <v>0</v>
      </c>
      <c r="J3402" t="s">
        <v>438</v>
      </c>
      <c r="K3402" t="s">
        <v>11</v>
      </c>
    </row>
    <row r="3403" spans="1:11" x14ac:dyDescent="0.25">
      <c r="A3403" t="str">
        <f>"606"</f>
        <v>606</v>
      </c>
      <c r="B3403" t="str">
        <f>"36.01"</f>
        <v>36.01</v>
      </c>
      <c r="C3403" t="s">
        <v>2245</v>
      </c>
      <c r="D3403" t="str">
        <f t="shared" si="211"/>
        <v>4A</v>
      </c>
      <c r="E3403">
        <v>0</v>
      </c>
      <c r="F3403" t="s">
        <v>11</v>
      </c>
      <c r="G3403" t="s">
        <v>2246</v>
      </c>
      <c r="H3403" t="s">
        <v>11</v>
      </c>
      <c r="I3403">
        <v>0</v>
      </c>
      <c r="J3403" t="s">
        <v>438</v>
      </c>
      <c r="K3403">
        <v>643</v>
      </c>
    </row>
    <row r="3404" spans="1:11" x14ac:dyDescent="0.25">
      <c r="A3404" t="str">
        <f>"607"</f>
        <v>607</v>
      </c>
      <c r="B3404" t="str">
        <f>"1.01"</f>
        <v>1.01</v>
      </c>
      <c r="C3404" t="s">
        <v>2250</v>
      </c>
      <c r="D3404" t="str">
        <f t="shared" si="211"/>
        <v>4A</v>
      </c>
      <c r="E3404">
        <v>0</v>
      </c>
      <c r="F3404">
        <v>1930</v>
      </c>
      <c r="G3404" t="s">
        <v>679</v>
      </c>
      <c r="H3404" t="s">
        <v>11</v>
      </c>
      <c r="I3404">
        <v>0</v>
      </c>
      <c r="J3404" t="s">
        <v>2171</v>
      </c>
      <c r="K3404">
        <v>100</v>
      </c>
    </row>
    <row r="3405" spans="1:11" x14ac:dyDescent="0.25">
      <c r="A3405" t="str">
        <f>"607"</f>
        <v>607</v>
      </c>
      <c r="B3405" t="str">
        <f>"14"</f>
        <v>14</v>
      </c>
      <c r="C3405" t="s">
        <v>2266</v>
      </c>
      <c r="D3405" t="str">
        <f t="shared" si="211"/>
        <v>4A</v>
      </c>
      <c r="E3405">
        <v>0</v>
      </c>
      <c r="F3405">
        <v>0</v>
      </c>
      <c r="G3405" t="s">
        <v>2267</v>
      </c>
      <c r="H3405" t="s">
        <v>11</v>
      </c>
      <c r="I3405">
        <v>0</v>
      </c>
      <c r="J3405" t="s">
        <v>2171</v>
      </c>
      <c r="K3405">
        <v>649</v>
      </c>
    </row>
    <row r="3406" spans="1:11" x14ac:dyDescent="0.25">
      <c r="A3406" t="str">
        <f t="shared" ref="A3406:A3418" si="212">"608"</f>
        <v>608</v>
      </c>
      <c r="B3406" t="str">
        <f>"1.01"</f>
        <v>1.01</v>
      </c>
      <c r="C3406" t="s">
        <v>2268</v>
      </c>
      <c r="D3406" t="str">
        <f t="shared" si="211"/>
        <v>4A</v>
      </c>
      <c r="E3406">
        <v>0</v>
      </c>
      <c r="F3406">
        <v>0</v>
      </c>
      <c r="G3406" t="s">
        <v>25</v>
      </c>
      <c r="H3406" t="s">
        <v>11</v>
      </c>
      <c r="I3406">
        <v>0</v>
      </c>
      <c r="J3406" t="s">
        <v>2171</v>
      </c>
      <c r="K3406">
        <v>560</v>
      </c>
    </row>
    <row r="3407" spans="1:11" x14ac:dyDescent="0.25">
      <c r="A3407" t="str">
        <f t="shared" si="212"/>
        <v>608</v>
      </c>
      <c r="B3407" t="str">
        <f>"13"</f>
        <v>13</v>
      </c>
      <c r="C3407" t="s">
        <v>2280</v>
      </c>
      <c r="D3407" t="str">
        <f t="shared" si="211"/>
        <v>4A</v>
      </c>
      <c r="E3407">
        <v>0</v>
      </c>
      <c r="F3407">
        <v>0</v>
      </c>
      <c r="G3407" t="s">
        <v>2281</v>
      </c>
      <c r="H3407" t="s">
        <v>11</v>
      </c>
      <c r="I3407">
        <v>0</v>
      </c>
      <c r="J3407" t="s">
        <v>2171</v>
      </c>
      <c r="K3407" t="s">
        <v>11</v>
      </c>
    </row>
    <row r="3408" spans="1:11" x14ac:dyDescent="0.25">
      <c r="A3408" t="str">
        <f t="shared" si="212"/>
        <v>608</v>
      </c>
      <c r="B3408" t="str">
        <f>"14"</f>
        <v>14</v>
      </c>
      <c r="C3408" t="s">
        <v>2282</v>
      </c>
      <c r="D3408" t="str">
        <f t="shared" si="211"/>
        <v>4A</v>
      </c>
      <c r="E3408">
        <v>0</v>
      </c>
      <c r="F3408">
        <v>0</v>
      </c>
      <c r="G3408" t="s">
        <v>2283</v>
      </c>
      <c r="H3408" t="s">
        <v>11</v>
      </c>
      <c r="I3408">
        <v>0</v>
      </c>
      <c r="J3408" t="s">
        <v>2171</v>
      </c>
      <c r="K3408" t="s">
        <v>11</v>
      </c>
    </row>
    <row r="3409" spans="1:11" x14ac:dyDescent="0.25">
      <c r="A3409" t="str">
        <f t="shared" si="212"/>
        <v>608</v>
      </c>
      <c r="B3409" t="str">
        <f>"15"</f>
        <v>15</v>
      </c>
      <c r="C3409" t="s">
        <v>2284</v>
      </c>
      <c r="D3409" t="str">
        <f t="shared" si="211"/>
        <v>4A</v>
      </c>
      <c r="E3409">
        <v>0</v>
      </c>
      <c r="F3409">
        <v>0</v>
      </c>
      <c r="G3409" t="s">
        <v>2285</v>
      </c>
      <c r="H3409" t="s">
        <v>11</v>
      </c>
      <c r="I3409">
        <v>0</v>
      </c>
      <c r="J3409" t="s">
        <v>2171</v>
      </c>
      <c r="K3409" t="s">
        <v>11</v>
      </c>
    </row>
    <row r="3410" spans="1:11" x14ac:dyDescent="0.25">
      <c r="A3410" t="str">
        <f t="shared" si="212"/>
        <v>608</v>
      </c>
      <c r="B3410" t="str">
        <f>"16"</f>
        <v>16</v>
      </c>
      <c r="C3410" t="s">
        <v>2286</v>
      </c>
      <c r="D3410" t="str">
        <f t="shared" si="211"/>
        <v>4A</v>
      </c>
      <c r="E3410">
        <v>0</v>
      </c>
      <c r="F3410">
        <v>0</v>
      </c>
      <c r="G3410" t="s">
        <v>2287</v>
      </c>
      <c r="H3410" t="s">
        <v>11</v>
      </c>
      <c r="I3410">
        <v>0</v>
      </c>
      <c r="J3410" t="s">
        <v>2171</v>
      </c>
      <c r="K3410" t="s">
        <v>11</v>
      </c>
    </row>
    <row r="3411" spans="1:11" x14ac:dyDescent="0.25">
      <c r="A3411" t="str">
        <f t="shared" si="212"/>
        <v>608</v>
      </c>
      <c r="B3411" t="str">
        <f>"17"</f>
        <v>17</v>
      </c>
      <c r="C3411" t="s">
        <v>2288</v>
      </c>
      <c r="D3411" t="str">
        <f t="shared" si="211"/>
        <v>4A</v>
      </c>
      <c r="E3411">
        <v>0</v>
      </c>
      <c r="F3411">
        <v>0</v>
      </c>
      <c r="G3411" t="s">
        <v>2289</v>
      </c>
      <c r="H3411" t="s">
        <v>11</v>
      </c>
      <c r="I3411">
        <v>0</v>
      </c>
      <c r="J3411" t="s">
        <v>2171</v>
      </c>
      <c r="K3411" t="s">
        <v>11</v>
      </c>
    </row>
    <row r="3412" spans="1:11" x14ac:dyDescent="0.25">
      <c r="A3412" t="str">
        <f t="shared" si="212"/>
        <v>608</v>
      </c>
      <c r="B3412" t="str">
        <f>"18"</f>
        <v>18</v>
      </c>
      <c r="C3412" t="s">
        <v>2290</v>
      </c>
      <c r="D3412" t="str">
        <f t="shared" si="211"/>
        <v>4A</v>
      </c>
      <c r="E3412">
        <v>0</v>
      </c>
      <c r="F3412">
        <v>0</v>
      </c>
      <c r="G3412" t="s">
        <v>2291</v>
      </c>
      <c r="H3412" t="s">
        <v>11</v>
      </c>
      <c r="I3412">
        <v>0</v>
      </c>
      <c r="J3412" t="s">
        <v>2171</v>
      </c>
      <c r="K3412" t="s">
        <v>11</v>
      </c>
    </row>
    <row r="3413" spans="1:11" x14ac:dyDescent="0.25">
      <c r="A3413" t="str">
        <f t="shared" si="212"/>
        <v>608</v>
      </c>
      <c r="B3413" t="str">
        <f>"19"</f>
        <v>19</v>
      </c>
      <c r="C3413" t="s">
        <v>2292</v>
      </c>
      <c r="D3413" t="str">
        <f t="shared" si="211"/>
        <v>4A</v>
      </c>
      <c r="E3413">
        <v>0</v>
      </c>
      <c r="F3413">
        <v>0</v>
      </c>
      <c r="G3413" t="s">
        <v>2293</v>
      </c>
      <c r="H3413" t="s">
        <v>11</v>
      </c>
      <c r="I3413">
        <v>0</v>
      </c>
      <c r="J3413" t="s">
        <v>2171</v>
      </c>
      <c r="K3413" t="s">
        <v>11</v>
      </c>
    </row>
    <row r="3414" spans="1:11" x14ac:dyDescent="0.25">
      <c r="A3414" t="str">
        <f t="shared" si="212"/>
        <v>608</v>
      </c>
      <c r="B3414" t="str">
        <f>"20"</f>
        <v>20</v>
      </c>
      <c r="C3414" t="s">
        <v>2294</v>
      </c>
      <c r="D3414" t="str">
        <f t="shared" si="211"/>
        <v>4A</v>
      </c>
      <c r="E3414">
        <v>0</v>
      </c>
      <c r="F3414">
        <v>0</v>
      </c>
      <c r="G3414" t="s">
        <v>2295</v>
      </c>
      <c r="H3414" t="s">
        <v>11</v>
      </c>
      <c r="I3414">
        <v>0</v>
      </c>
      <c r="J3414" t="s">
        <v>2171</v>
      </c>
      <c r="K3414" t="s">
        <v>11</v>
      </c>
    </row>
    <row r="3415" spans="1:11" x14ac:dyDescent="0.25">
      <c r="A3415" t="str">
        <f t="shared" si="212"/>
        <v>608</v>
      </c>
      <c r="B3415" t="str">
        <f>"21"</f>
        <v>21</v>
      </c>
      <c r="C3415" t="s">
        <v>2296</v>
      </c>
      <c r="D3415" t="str">
        <f t="shared" si="211"/>
        <v>4A</v>
      </c>
      <c r="E3415">
        <v>0</v>
      </c>
      <c r="F3415">
        <v>0</v>
      </c>
      <c r="G3415" t="s">
        <v>2297</v>
      </c>
      <c r="H3415" t="s">
        <v>11</v>
      </c>
      <c r="I3415">
        <v>0</v>
      </c>
      <c r="J3415" t="s">
        <v>2171</v>
      </c>
      <c r="K3415" t="s">
        <v>11</v>
      </c>
    </row>
    <row r="3416" spans="1:11" x14ac:dyDescent="0.25">
      <c r="A3416" t="str">
        <f t="shared" si="212"/>
        <v>608</v>
      </c>
      <c r="B3416" t="str">
        <f>"22"</f>
        <v>22</v>
      </c>
      <c r="C3416" t="s">
        <v>2298</v>
      </c>
      <c r="D3416" t="str">
        <f t="shared" si="211"/>
        <v>4A</v>
      </c>
      <c r="E3416">
        <v>0</v>
      </c>
      <c r="F3416">
        <v>0</v>
      </c>
      <c r="G3416" t="s">
        <v>2299</v>
      </c>
      <c r="H3416" t="s">
        <v>11</v>
      </c>
      <c r="I3416">
        <v>0</v>
      </c>
      <c r="J3416" t="s">
        <v>2171</v>
      </c>
      <c r="K3416" t="s">
        <v>11</v>
      </c>
    </row>
    <row r="3417" spans="1:11" x14ac:dyDescent="0.25">
      <c r="A3417" t="str">
        <f t="shared" si="212"/>
        <v>608</v>
      </c>
      <c r="B3417" t="str">
        <f>"23"</f>
        <v>23</v>
      </c>
      <c r="C3417" t="s">
        <v>2300</v>
      </c>
      <c r="D3417" t="str">
        <f t="shared" si="211"/>
        <v>4A</v>
      </c>
      <c r="E3417">
        <v>0</v>
      </c>
      <c r="F3417">
        <v>0</v>
      </c>
      <c r="G3417" t="s">
        <v>2289</v>
      </c>
      <c r="H3417" t="s">
        <v>11</v>
      </c>
      <c r="I3417">
        <v>0</v>
      </c>
      <c r="J3417" t="s">
        <v>2171</v>
      </c>
      <c r="K3417" t="s">
        <v>11</v>
      </c>
    </row>
    <row r="3418" spans="1:11" x14ac:dyDescent="0.25">
      <c r="A3418" t="str">
        <f t="shared" si="212"/>
        <v>608</v>
      </c>
      <c r="B3418" t="str">
        <f>"24.01"</f>
        <v>24.01</v>
      </c>
      <c r="C3418" t="s">
        <v>2301</v>
      </c>
      <c r="D3418" t="str">
        <f t="shared" si="211"/>
        <v>4A</v>
      </c>
      <c r="E3418">
        <v>0</v>
      </c>
      <c r="F3418">
        <v>0</v>
      </c>
      <c r="G3418" t="s">
        <v>694</v>
      </c>
      <c r="H3418" t="s">
        <v>11</v>
      </c>
      <c r="I3418">
        <v>0</v>
      </c>
      <c r="J3418" t="s">
        <v>2171</v>
      </c>
      <c r="K3418" t="s">
        <v>11</v>
      </c>
    </row>
    <row r="3419" spans="1:11" x14ac:dyDescent="0.25">
      <c r="A3419" t="str">
        <f t="shared" ref="A3419:A3425" si="213">"609"</f>
        <v>609</v>
      </c>
      <c r="B3419" t="str">
        <f>"4.01"</f>
        <v>4.01</v>
      </c>
      <c r="C3419" t="s">
        <v>2310</v>
      </c>
      <c r="D3419" t="str">
        <f t="shared" si="211"/>
        <v>4A</v>
      </c>
      <c r="E3419">
        <v>0</v>
      </c>
      <c r="F3419">
        <v>2013</v>
      </c>
      <c r="G3419" t="s">
        <v>2311</v>
      </c>
      <c r="H3419" t="s">
        <v>11</v>
      </c>
      <c r="I3419">
        <v>1</v>
      </c>
      <c r="J3419" t="s">
        <v>438</v>
      </c>
      <c r="K3419" t="s">
        <v>11</v>
      </c>
    </row>
    <row r="3420" spans="1:11" x14ac:dyDescent="0.25">
      <c r="A3420" t="str">
        <f t="shared" si="213"/>
        <v>609</v>
      </c>
      <c r="B3420" t="str">
        <f>"7"</f>
        <v>7</v>
      </c>
      <c r="C3420" t="s">
        <v>2312</v>
      </c>
      <c r="D3420" t="str">
        <f t="shared" si="211"/>
        <v>4A</v>
      </c>
      <c r="E3420">
        <v>0</v>
      </c>
      <c r="F3420">
        <v>0</v>
      </c>
      <c r="G3420" t="s">
        <v>455</v>
      </c>
      <c r="H3420" t="s">
        <v>11</v>
      </c>
      <c r="I3420">
        <v>0</v>
      </c>
      <c r="J3420" t="s">
        <v>438</v>
      </c>
      <c r="K3420">
        <v>31</v>
      </c>
    </row>
    <row r="3421" spans="1:11" x14ac:dyDescent="0.25">
      <c r="A3421" t="str">
        <f t="shared" si="213"/>
        <v>609</v>
      </c>
      <c r="B3421" t="str">
        <f>"8"</f>
        <v>8</v>
      </c>
      <c r="C3421" t="s">
        <v>2313</v>
      </c>
      <c r="D3421" t="str">
        <f t="shared" si="211"/>
        <v>4A</v>
      </c>
      <c r="E3421">
        <v>0</v>
      </c>
      <c r="F3421">
        <v>0</v>
      </c>
      <c r="G3421" t="s">
        <v>2314</v>
      </c>
      <c r="H3421" t="s">
        <v>11</v>
      </c>
      <c r="I3421">
        <v>0</v>
      </c>
      <c r="J3421" t="s">
        <v>438</v>
      </c>
      <c r="K3421" t="s">
        <v>11</v>
      </c>
    </row>
    <row r="3422" spans="1:11" x14ac:dyDescent="0.25">
      <c r="A3422" t="str">
        <f t="shared" si="213"/>
        <v>609</v>
      </c>
      <c r="B3422" t="str">
        <f>"9"</f>
        <v>9</v>
      </c>
      <c r="C3422" t="s">
        <v>2315</v>
      </c>
      <c r="D3422" t="str">
        <f t="shared" si="211"/>
        <v>4A</v>
      </c>
      <c r="E3422">
        <v>0</v>
      </c>
      <c r="F3422">
        <v>0</v>
      </c>
      <c r="G3422" t="s">
        <v>455</v>
      </c>
      <c r="H3422" t="s">
        <v>11</v>
      </c>
      <c r="I3422">
        <v>0</v>
      </c>
      <c r="J3422" t="s">
        <v>438</v>
      </c>
      <c r="K3422">
        <v>737</v>
      </c>
    </row>
    <row r="3423" spans="1:11" x14ac:dyDescent="0.25">
      <c r="A3423" t="str">
        <f t="shared" si="213"/>
        <v>609</v>
      </c>
      <c r="B3423" t="str">
        <f>"10"</f>
        <v>10</v>
      </c>
      <c r="C3423" t="s">
        <v>2316</v>
      </c>
      <c r="D3423" t="str">
        <f t="shared" si="211"/>
        <v>4A</v>
      </c>
      <c r="E3423">
        <v>0</v>
      </c>
      <c r="F3423">
        <v>0</v>
      </c>
      <c r="G3423" t="s">
        <v>2317</v>
      </c>
      <c r="H3423" t="s">
        <v>11</v>
      </c>
      <c r="I3423">
        <v>0</v>
      </c>
      <c r="J3423" t="s">
        <v>438</v>
      </c>
      <c r="K3423">
        <v>560</v>
      </c>
    </row>
    <row r="3424" spans="1:11" x14ac:dyDescent="0.25">
      <c r="A3424" t="str">
        <f t="shared" si="213"/>
        <v>609</v>
      </c>
      <c r="B3424" t="str">
        <f>"11"</f>
        <v>11</v>
      </c>
      <c r="C3424" t="s">
        <v>2318</v>
      </c>
      <c r="D3424" t="str">
        <f t="shared" si="211"/>
        <v>4A</v>
      </c>
      <c r="E3424">
        <v>0</v>
      </c>
      <c r="F3424">
        <v>0</v>
      </c>
      <c r="G3424" t="s">
        <v>455</v>
      </c>
      <c r="H3424" t="s">
        <v>11</v>
      </c>
      <c r="I3424">
        <v>0</v>
      </c>
      <c r="J3424" t="s">
        <v>438</v>
      </c>
      <c r="K3424" t="s">
        <v>11</v>
      </c>
    </row>
    <row r="3425" spans="1:11" x14ac:dyDescent="0.25">
      <c r="A3425" t="str">
        <f t="shared" si="213"/>
        <v>609</v>
      </c>
      <c r="B3425" t="str">
        <f>"12"</f>
        <v>12</v>
      </c>
      <c r="C3425" t="s">
        <v>2319</v>
      </c>
      <c r="D3425" t="str">
        <f t="shared" si="211"/>
        <v>4A</v>
      </c>
      <c r="E3425">
        <v>0</v>
      </c>
      <c r="F3425">
        <v>0</v>
      </c>
      <c r="G3425" t="s">
        <v>2320</v>
      </c>
      <c r="H3425" t="s">
        <v>11</v>
      </c>
      <c r="I3425">
        <v>0</v>
      </c>
      <c r="J3425" t="s">
        <v>438</v>
      </c>
      <c r="K3425">
        <v>641</v>
      </c>
    </row>
    <row r="3426" spans="1:11" x14ac:dyDescent="0.25">
      <c r="A3426" t="str">
        <f>"610"</f>
        <v>610</v>
      </c>
      <c r="B3426" t="str">
        <f>"2"</f>
        <v>2</v>
      </c>
      <c r="C3426" t="s">
        <v>2321</v>
      </c>
      <c r="D3426" t="str">
        <f t="shared" si="211"/>
        <v>4A</v>
      </c>
      <c r="E3426">
        <v>0</v>
      </c>
      <c r="F3426">
        <v>1950</v>
      </c>
      <c r="G3426" t="s">
        <v>2322</v>
      </c>
      <c r="H3426" t="s">
        <v>11</v>
      </c>
      <c r="I3426">
        <v>0</v>
      </c>
      <c r="J3426" t="s">
        <v>2171</v>
      </c>
      <c r="K3426">
        <v>210</v>
      </c>
    </row>
    <row r="3427" spans="1:11" x14ac:dyDescent="0.25">
      <c r="A3427" t="str">
        <f>"610"</f>
        <v>610</v>
      </c>
      <c r="B3427" t="str">
        <f>"2"</f>
        <v>2</v>
      </c>
      <c r="C3427" t="s">
        <v>2321</v>
      </c>
      <c r="D3427" t="str">
        <f t="shared" si="211"/>
        <v>4A</v>
      </c>
      <c r="E3427">
        <v>0</v>
      </c>
      <c r="F3427" t="s">
        <v>11</v>
      </c>
      <c r="G3427" t="s">
        <v>675</v>
      </c>
      <c r="H3427" t="s">
        <v>11</v>
      </c>
      <c r="J3427" t="s">
        <v>11</v>
      </c>
      <c r="K3427" t="s">
        <v>11</v>
      </c>
    </row>
    <row r="3428" spans="1:11" x14ac:dyDescent="0.25">
      <c r="A3428" t="str">
        <f t="shared" ref="A3428:A3433" si="214">"712"</f>
        <v>712</v>
      </c>
      <c r="B3428" t="str">
        <f>"12"</f>
        <v>12</v>
      </c>
      <c r="C3428" t="s">
        <v>2567</v>
      </c>
      <c r="D3428" t="str">
        <f t="shared" si="211"/>
        <v>4A</v>
      </c>
      <c r="E3428">
        <v>0</v>
      </c>
      <c r="F3428">
        <v>0</v>
      </c>
      <c r="G3428" t="s">
        <v>659</v>
      </c>
      <c r="H3428" t="s">
        <v>11</v>
      </c>
      <c r="I3428">
        <v>0</v>
      </c>
      <c r="J3428" t="s">
        <v>19</v>
      </c>
      <c r="K3428" t="s">
        <v>11</v>
      </c>
    </row>
    <row r="3429" spans="1:11" x14ac:dyDescent="0.25">
      <c r="A3429" t="str">
        <f t="shared" si="214"/>
        <v>712</v>
      </c>
      <c r="B3429" t="str">
        <f>"12.01"</f>
        <v>12.01</v>
      </c>
      <c r="C3429" t="s">
        <v>2568</v>
      </c>
      <c r="D3429" t="str">
        <f t="shared" si="211"/>
        <v>4A</v>
      </c>
      <c r="E3429">
        <v>1200</v>
      </c>
      <c r="F3429">
        <v>0</v>
      </c>
      <c r="G3429" t="s">
        <v>2569</v>
      </c>
      <c r="H3429" t="s">
        <v>11</v>
      </c>
      <c r="I3429">
        <v>0</v>
      </c>
      <c r="J3429" t="s">
        <v>19</v>
      </c>
      <c r="K3429" t="s">
        <v>11</v>
      </c>
    </row>
    <row r="3430" spans="1:11" x14ac:dyDescent="0.25">
      <c r="A3430" t="str">
        <f t="shared" si="214"/>
        <v>712</v>
      </c>
      <c r="B3430" t="str">
        <f>"12.02"</f>
        <v>12.02</v>
      </c>
      <c r="C3430" t="s">
        <v>2570</v>
      </c>
      <c r="D3430" t="str">
        <f t="shared" si="211"/>
        <v>4A</v>
      </c>
      <c r="E3430">
        <v>0</v>
      </c>
      <c r="F3430">
        <v>0</v>
      </c>
      <c r="G3430" t="s">
        <v>2569</v>
      </c>
      <c r="H3430" t="s">
        <v>11</v>
      </c>
      <c r="I3430">
        <v>0</v>
      </c>
      <c r="J3430" t="s">
        <v>19</v>
      </c>
      <c r="K3430" t="s">
        <v>11</v>
      </c>
    </row>
    <row r="3431" spans="1:11" x14ac:dyDescent="0.25">
      <c r="A3431" t="str">
        <f t="shared" si="214"/>
        <v>712</v>
      </c>
      <c r="B3431" t="str">
        <f>"12.03"</f>
        <v>12.03</v>
      </c>
      <c r="C3431" t="s">
        <v>2571</v>
      </c>
      <c r="D3431" t="str">
        <f t="shared" ref="D3431:D3462" si="215">"4A"</f>
        <v>4A</v>
      </c>
      <c r="E3431">
        <v>0</v>
      </c>
      <c r="F3431">
        <v>0</v>
      </c>
      <c r="G3431" t="s">
        <v>2569</v>
      </c>
      <c r="H3431" t="s">
        <v>11</v>
      </c>
      <c r="I3431">
        <v>0</v>
      </c>
      <c r="J3431" t="s">
        <v>19</v>
      </c>
      <c r="K3431">
        <v>100</v>
      </c>
    </row>
    <row r="3432" spans="1:11" x14ac:dyDescent="0.25">
      <c r="A3432" t="str">
        <f t="shared" si="214"/>
        <v>712</v>
      </c>
      <c r="B3432" t="str">
        <f>"12.04"</f>
        <v>12.04</v>
      </c>
      <c r="C3432" t="s">
        <v>2572</v>
      </c>
      <c r="D3432" t="str">
        <f t="shared" si="215"/>
        <v>4A</v>
      </c>
      <c r="E3432">
        <v>0</v>
      </c>
      <c r="F3432">
        <v>0</v>
      </c>
      <c r="G3432" t="s">
        <v>2569</v>
      </c>
      <c r="H3432" t="s">
        <v>11</v>
      </c>
      <c r="I3432">
        <v>0</v>
      </c>
      <c r="J3432" t="s">
        <v>19</v>
      </c>
      <c r="K3432" t="s">
        <v>11</v>
      </c>
    </row>
    <row r="3433" spans="1:11" x14ac:dyDescent="0.25">
      <c r="A3433" t="str">
        <f t="shared" si="214"/>
        <v>712</v>
      </c>
      <c r="B3433" t="str">
        <f>"12.05"</f>
        <v>12.05</v>
      </c>
      <c r="C3433" t="s">
        <v>2573</v>
      </c>
      <c r="D3433" t="str">
        <f t="shared" si="215"/>
        <v>4A</v>
      </c>
      <c r="E3433">
        <v>0</v>
      </c>
      <c r="F3433">
        <v>0</v>
      </c>
      <c r="G3433" t="s">
        <v>2569</v>
      </c>
      <c r="H3433" t="s">
        <v>11</v>
      </c>
      <c r="I3433">
        <v>0</v>
      </c>
      <c r="J3433" t="s">
        <v>19</v>
      </c>
      <c r="K3433">
        <v>562</v>
      </c>
    </row>
    <row r="3434" spans="1:11" x14ac:dyDescent="0.25">
      <c r="A3434" t="str">
        <f>"801"</f>
        <v>801</v>
      </c>
      <c r="B3434" t="str">
        <f>"1"</f>
        <v>1</v>
      </c>
      <c r="C3434" t="s">
        <v>2656</v>
      </c>
      <c r="D3434" t="str">
        <f t="shared" si="215"/>
        <v>4A</v>
      </c>
      <c r="E3434">
        <v>0</v>
      </c>
      <c r="F3434">
        <v>2</v>
      </c>
      <c r="G3434" t="s">
        <v>2657</v>
      </c>
      <c r="H3434" t="s">
        <v>11</v>
      </c>
      <c r="I3434">
        <v>0</v>
      </c>
      <c r="J3434" t="s">
        <v>1865</v>
      </c>
      <c r="K3434">
        <v>562</v>
      </c>
    </row>
    <row r="3435" spans="1:11" x14ac:dyDescent="0.25">
      <c r="A3435" t="str">
        <f>"801"</f>
        <v>801</v>
      </c>
      <c r="B3435" t="str">
        <f>"2"</f>
        <v>2</v>
      </c>
      <c r="C3435" t="s">
        <v>2658</v>
      </c>
      <c r="D3435" t="str">
        <f t="shared" si="215"/>
        <v>4A</v>
      </c>
      <c r="E3435">
        <v>0</v>
      </c>
      <c r="F3435">
        <v>0</v>
      </c>
      <c r="G3435" t="s">
        <v>2659</v>
      </c>
      <c r="H3435" t="s">
        <v>11</v>
      </c>
      <c r="I3435">
        <v>0</v>
      </c>
      <c r="J3435" t="s">
        <v>1865</v>
      </c>
      <c r="K3435" t="s">
        <v>11</v>
      </c>
    </row>
    <row r="3436" spans="1:11" x14ac:dyDescent="0.25">
      <c r="A3436" t="str">
        <f>"801"</f>
        <v>801</v>
      </c>
      <c r="B3436" t="str">
        <f>"5.01"</f>
        <v>5.01</v>
      </c>
      <c r="C3436" t="s">
        <v>2660</v>
      </c>
      <c r="D3436" t="str">
        <f t="shared" si="215"/>
        <v>4A</v>
      </c>
      <c r="E3436">
        <v>0</v>
      </c>
      <c r="F3436">
        <v>0</v>
      </c>
      <c r="G3436" t="s">
        <v>18</v>
      </c>
      <c r="H3436" t="s">
        <v>11</v>
      </c>
      <c r="I3436">
        <v>0</v>
      </c>
      <c r="J3436" t="s">
        <v>1865</v>
      </c>
      <c r="K3436" t="s">
        <v>11</v>
      </c>
    </row>
    <row r="3437" spans="1:11" x14ac:dyDescent="0.25">
      <c r="A3437" t="str">
        <f>"803"</f>
        <v>803</v>
      </c>
      <c r="B3437" t="str">
        <f>"14"</f>
        <v>14</v>
      </c>
      <c r="C3437" t="s">
        <v>2742</v>
      </c>
      <c r="D3437" t="str">
        <f t="shared" si="215"/>
        <v>4A</v>
      </c>
      <c r="E3437">
        <v>0</v>
      </c>
      <c r="F3437">
        <v>0</v>
      </c>
      <c r="G3437" t="s">
        <v>2743</v>
      </c>
      <c r="H3437" t="s">
        <v>11</v>
      </c>
      <c r="I3437">
        <v>0</v>
      </c>
      <c r="J3437" t="s">
        <v>19</v>
      </c>
      <c r="K3437">
        <v>100</v>
      </c>
    </row>
    <row r="3438" spans="1:11" x14ac:dyDescent="0.25">
      <c r="A3438" t="str">
        <f>"804"</f>
        <v>804</v>
      </c>
      <c r="B3438" t="str">
        <f>"9"</f>
        <v>9</v>
      </c>
      <c r="C3438" t="s">
        <v>2761</v>
      </c>
      <c r="D3438" t="str">
        <f t="shared" si="215"/>
        <v>4A</v>
      </c>
      <c r="E3438">
        <v>0</v>
      </c>
      <c r="F3438">
        <v>0</v>
      </c>
      <c r="G3438" t="s">
        <v>2762</v>
      </c>
      <c r="H3438" t="s">
        <v>11</v>
      </c>
      <c r="I3438">
        <v>0</v>
      </c>
      <c r="J3438" t="s">
        <v>1865</v>
      </c>
      <c r="K3438">
        <v>569</v>
      </c>
    </row>
    <row r="3439" spans="1:11" x14ac:dyDescent="0.25">
      <c r="A3439" t="str">
        <f>"809"</f>
        <v>809</v>
      </c>
      <c r="B3439" t="str">
        <f>"4"</f>
        <v>4</v>
      </c>
      <c r="C3439" t="s">
        <v>2879</v>
      </c>
      <c r="D3439" t="str">
        <f t="shared" si="215"/>
        <v>4A</v>
      </c>
      <c r="E3439">
        <v>0</v>
      </c>
      <c r="F3439">
        <v>2</v>
      </c>
      <c r="G3439" t="s">
        <v>207</v>
      </c>
      <c r="H3439" t="s">
        <v>11</v>
      </c>
      <c r="I3439">
        <v>0</v>
      </c>
      <c r="J3439" t="s">
        <v>1865</v>
      </c>
      <c r="K3439" t="s">
        <v>11</v>
      </c>
    </row>
    <row r="3440" spans="1:11" x14ac:dyDescent="0.25">
      <c r="A3440" t="str">
        <f>"809"</f>
        <v>809</v>
      </c>
      <c r="B3440" t="str">
        <f>"5"</f>
        <v>5</v>
      </c>
      <c r="C3440" t="s">
        <v>2880</v>
      </c>
      <c r="D3440" t="str">
        <f t="shared" si="215"/>
        <v>4A</v>
      </c>
      <c r="E3440">
        <v>0</v>
      </c>
      <c r="F3440">
        <v>0</v>
      </c>
      <c r="G3440" t="s">
        <v>119</v>
      </c>
      <c r="H3440" t="s">
        <v>11</v>
      </c>
      <c r="I3440">
        <v>0</v>
      </c>
      <c r="J3440" t="s">
        <v>1865</v>
      </c>
      <c r="K3440">
        <v>565</v>
      </c>
    </row>
    <row r="3441" spans="1:11" x14ac:dyDescent="0.25">
      <c r="A3441" t="str">
        <f>"809"</f>
        <v>809</v>
      </c>
      <c r="B3441" t="str">
        <f>"6"</f>
        <v>6</v>
      </c>
      <c r="C3441" t="s">
        <v>2881</v>
      </c>
      <c r="D3441" t="str">
        <f t="shared" si="215"/>
        <v>4A</v>
      </c>
      <c r="E3441">
        <v>0</v>
      </c>
      <c r="F3441">
        <v>4</v>
      </c>
      <c r="G3441" t="s">
        <v>666</v>
      </c>
      <c r="H3441" t="s">
        <v>11</v>
      </c>
      <c r="I3441">
        <v>0</v>
      </c>
      <c r="J3441" t="s">
        <v>1865</v>
      </c>
      <c r="K3441">
        <v>29</v>
      </c>
    </row>
    <row r="3442" spans="1:11" x14ac:dyDescent="0.25">
      <c r="A3442" t="str">
        <f>"903"</f>
        <v>903</v>
      </c>
      <c r="B3442" t="str">
        <f>"1"</f>
        <v>1</v>
      </c>
      <c r="C3442" t="s">
        <v>3011</v>
      </c>
      <c r="D3442" t="str">
        <f t="shared" si="215"/>
        <v>4A</v>
      </c>
      <c r="E3442">
        <v>0</v>
      </c>
      <c r="F3442">
        <v>0</v>
      </c>
      <c r="G3442" t="s">
        <v>3012</v>
      </c>
      <c r="H3442" t="s">
        <v>11</v>
      </c>
      <c r="I3442">
        <v>0</v>
      </c>
      <c r="J3442" t="s">
        <v>438</v>
      </c>
      <c r="K3442">
        <v>642</v>
      </c>
    </row>
    <row r="3443" spans="1:11" x14ac:dyDescent="0.25">
      <c r="A3443" t="str">
        <f>"904"</f>
        <v>904</v>
      </c>
      <c r="B3443" t="str">
        <f>"1"</f>
        <v>1</v>
      </c>
      <c r="C3443" t="s">
        <v>3057</v>
      </c>
      <c r="D3443" t="str">
        <f t="shared" si="215"/>
        <v>4A</v>
      </c>
      <c r="E3443">
        <v>0</v>
      </c>
      <c r="F3443">
        <v>0</v>
      </c>
      <c r="G3443" t="s">
        <v>3058</v>
      </c>
      <c r="H3443" t="s">
        <v>11</v>
      </c>
      <c r="I3443">
        <v>0</v>
      </c>
      <c r="J3443" t="s">
        <v>438</v>
      </c>
      <c r="K3443" t="s">
        <v>11</v>
      </c>
    </row>
    <row r="3444" spans="1:11" x14ac:dyDescent="0.25">
      <c r="A3444" t="str">
        <f>"904"</f>
        <v>904</v>
      </c>
      <c r="B3444" t="str">
        <f>"40"</f>
        <v>40</v>
      </c>
      <c r="C3444" t="s">
        <v>3097</v>
      </c>
      <c r="D3444" t="str">
        <f t="shared" si="215"/>
        <v>4A</v>
      </c>
      <c r="E3444">
        <v>0</v>
      </c>
      <c r="F3444">
        <v>0</v>
      </c>
      <c r="G3444" t="s">
        <v>3098</v>
      </c>
      <c r="H3444" t="s">
        <v>11</v>
      </c>
      <c r="I3444">
        <v>0</v>
      </c>
      <c r="J3444" t="s">
        <v>438</v>
      </c>
      <c r="K3444" t="s">
        <v>11</v>
      </c>
    </row>
    <row r="3445" spans="1:11" x14ac:dyDescent="0.25">
      <c r="A3445" t="str">
        <f>"904"</f>
        <v>904</v>
      </c>
      <c r="B3445" t="str">
        <f>"41"</f>
        <v>41</v>
      </c>
      <c r="C3445" t="s">
        <v>3099</v>
      </c>
      <c r="D3445" t="str">
        <f t="shared" si="215"/>
        <v>4A</v>
      </c>
      <c r="E3445">
        <v>0</v>
      </c>
      <c r="F3445">
        <v>0</v>
      </c>
      <c r="G3445" t="s">
        <v>3100</v>
      </c>
      <c r="H3445" t="s">
        <v>11</v>
      </c>
      <c r="I3445">
        <v>0</v>
      </c>
      <c r="J3445" t="s">
        <v>438</v>
      </c>
      <c r="K3445">
        <v>641</v>
      </c>
    </row>
    <row r="3446" spans="1:11" x14ac:dyDescent="0.25">
      <c r="A3446" t="str">
        <f>"904"</f>
        <v>904</v>
      </c>
      <c r="B3446" t="str">
        <f>"42"</f>
        <v>42</v>
      </c>
      <c r="C3446" t="s">
        <v>3101</v>
      </c>
      <c r="D3446" t="str">
        <f t="shared" si="215"/>
        <v>4A</v>
      </c>
      <c r="E3446">
        <v>0</v>
      </c>
      <c r="F3446">
        <v>0</v>
      </c>
      <c r="G3446" t="s">
        <v>696</v>
      </c>
      <c r="H3446" t="s">
        <v>11</v>
      </c>
      <c r="I3446">
        <v>0</v>
      </c>
      <c r="J3446" t="s">
        <v>438</v>
      </c>
      <c r="K3446" t="s">
        <v>11</v>
      </c>
    </row>
    <row r="3447" spans="1:11" x14ac:dyDescent="0.25">
      <c r="A3447" t="str">
        <f>"906"</f>
        <v>906</v>
      </c>
      <c r="B3447" t="str">
        <f>"1"</f>
        <v>1</v>
      </c>
      <c r="C3447" t="s">
        <v>3148</v>
      </c>
      <c r="D3447" t="str">
        <f t="shared" si="215"/>
        <v>4A</v>
      </c>
      <c r="E3447">
        <v>0</v>
      </c>
      <c r="F3447">
        <v>0</v>
      </c>
      <c r="G3447" t="s">
        <v>2289</v>
      </c>
      <c r="H3447" t="s">
        <v>11</v>
      </c>
      <c r="I3447">
        <v>0</v>
      </c>
      <c r="J3447" t="s">
        <v>481</v>
      </c>
      <c r="K3447">
        <v>100</v>
      </c>
    </row>
    <row r="3448" spans="1:11" x14ac:dyDescent="0.25">
      <c r="A3448" t="str">
        <f>"909"</f>
        <v>909</v>
      </c>
      <c r="B3448" t="str">
        <f>"1"</f>
        <v>1</v>
      </c>
      <c r="C3448" t="s">
        <v>3243</v>
      </c>
      <c r="D3448" t="str">
        <f t="shared" si="215"/>
        <v>4A</v>
      </c>
      <c r="E3448">
        <v>0</v>
      </c>
      <c r="F3448">
        <v>0</v>
      </c>
      <c r="G3448" t="s">
        <v>3244</v>
      </c>
      <c r="H3448" t="s">
        <v>11</v>
      </c>
      <c r="I3448">
        <v>0</v>
      </c>
      <c r="J3448" t="s">
        <v>2171</v>
      </c>
      <c r="K3448">
        <v>100</v>
      </c>
    </row>
    <row r="3449" spans="1:11" x14ac:dyDescent="0.25">
      <c r="A3449" t="str">
        <f>"909"</f>
        <v>909</v>
      </c>
      <c r="B3449" t="str">
        <f>"2"</f>
        <v>2</v>
      </c>
      <c r="C3449" t="s">
        <v>3245</v>
      </c>
      <c r="D3449" t="str">
        <f t="shared" si="215"/>
        <v>4A</v>
      </c>
      <c r="E3449">
        <v>0</v>
      </c>
      <c r="F3449">
        <v>0</v>
      </c>
      <c r="G3449" t="s">
        <v>3246</v>
      </c>
      <c r="H3449" t="s">
        <v>11</v>
      </c>
      <c r="I3449">
        <v>0</v>
      </c>
      <c r="J3449" t="s">
        <v>2171</v>
      </c>
      <c r="K3449">
        <v>560</v>
      </c>
    </row>
    <row r="3450" spans="1:11" x14ac:dyDescent="0.25">
      <c r="A3450" t="str">
        <f>"909"</f>
        <v>909</v>
      </c>
      <c r="B3450" t="str">
        <f>"5.01"</f>
        <v>5.01</v>
      </c>
      <c r="C3450" t="s">
        <v>3247</v>
      </c>
      <c r="D3450" t="str">
        <f t="shared" si="215"/>
        <v>4A</v>
      </c>
      <c r="E3450">
        <v>0</v>
      </c>
      <c r="F3450">
        <v>1990</v>
      </c>
      <c r="G3450" t="s">
        <v>3248</v>
      </c>
      <c r="H3450" t="s">
        <v>11</v>
      </c>
      <c r="I3450">
        <v>0</v>
      </c>
      <c r="J3450" t="s">
        <v>2171</v>
      </c>
      <c r="K3450">
        <v>739</v>
      </c>
    </row>
    <row r="3451" spans="1:11" x14ac:dyDescent="0.25">
      <c r="A3451" t="str">
        <f>"909"</f>
        <v>909</v>
      </c>
      <c r="B3451" t="str">
        <f>"6"</f>
        <v>6</v>
      </c>
      <c r="C3451" t="s">
        <v>3249</v>
      </c>
      <c r="D3451" t="str">
        <f t="shared" si="215"/>
        <v>4A</v>
      </c>
      <c r="E3451">
        <v>0</v>
      </c>
      <c r="F3451">
        <v>1970</v>
      </c>
      <c r="G3451" t="s">
        <v>3250</v>
      </c>
      <c r="H3451" t="s">
        <v>11</v>
      </c>
      <c r="I3451">
        <v>0</v>
      </c>
      <c r="J3451" t="s">
        <v>2171</v>
      </c>
      <c r="K3451">
        <v>730</v>
      </c>
    </row>
    <row r="3452" spans="1:11" x14ac:dyDescent="0.25">
      <c r="A3452" t="str">
        <f>"909"</f>
        <v>909</v>
      </c>
      <c r="B3452" t="str">
        <f>"7"</f>
        <v>7</v>
      </c>
      <c r="C3452" t="s">
        <v>3251</v>
      </c>
      <c r="D3452" t="str">
        <f t="shared" si="215"/>
        <v>4A</v>
      </c>
      <c r="E3452">
        <v>0</v>
      </c>
      <c r="F3452">
        <v>1970</v>
      </c>
      <c r="G3452" t="s">
        <v>979</v>
      </c>
      <c r="H3452" t="s">
        <v>11</v>
      </c>
      <c r="I3452">
        <v>0</v>
      </c>
      <c r="J3452" t="s">
        <v>2171</v>
      </c>
      <c r="K3452">
        <v>212</v>
      </c>
    </row>
    <row r="3453" spans="1:11" x14ac:dyDescent="0.25">
      <c r="A3453" t="str">
        <f t="shared" ref="A3453:A3461" si="216">"910"</f>
        <v>910</v>
      </c>
      <c r="B3453" t="str">
        <f>"1"</f>
        <v>1</v>
      </c>
      <c r="C3453" t="s">
        <v>3271</v>
      </c>
      <c r="D3453" t="str">
        <f t="shared" si="215"/>
        <v>4A</v>
      </c>
      <c r="E3453">
        <v>0</v>
      </c>
      <c r="F3453">
        <v>0</v>
      </c>
      <c r="G3453" t="s">
        <v>3272</v>
      </c>
      <c r="H3453" t="s">
        <v>11</v>
      </c>
      <c r="I3453">
        <v>0</v>
      </c>
      <c r="J3453" t="s">
        <v>2171</v>
      </c>
      <c r="K3453" t="s">
        <v>11</v>
      </c>
    </row>
    <row r="3454" spans="1:11" x14ac:dyDescent="0.25">
      <c r="A3454" t="str">
        <f t="shared" si="216"/>
        <v>910</v>
      </c>
      <c r="B3454" t="str">
        <f>"2"</f>
        <v>2</v>
      </c>
      <c r="C3454" t="s">
        <v>3273</v>
      </c>
      <c r="D3454" t="str">
        <f t="shared" si="215"/>
        <v>4A</v>
      </c>
      <c r="E3454">
        <v>0</v>
      </c>
      <c r="F3454">
        <v>0</v>
      </c>
      <c r="G3454" t="s">
        <v>2289</v>
      </c>
      <c r="H3454" t="s">
        <v>11</v>
      </c>
      <c r="I3454">
        <v>0</v>
      </c>
      <c r="J3454" t="s">
        <v>2171</v>
      </c>
      <c r="K3454">
        <v>649</v>
      </c>
    </row>
    <row r="3455" spans="1:11" x14ac:dyDescent="0.25">
      <c r="A3455" t="str">
        <f t="shared" si="216"/>
        <v>910</v>
      </c>
      <c r="B3455" t="str">
        <f>"3"</f>
        <v>3</v>
      </c>
      <c r="C3455" t="s">
        <v>3274</v>
      </c>
      <c r="D3455" t="str">
        <f t="shared" si="215"/>
        <v>4A</v>
      </c>
      <c r="E3455">
        <v>0</v>
      </c>
      <c r="F3455">
        <v>0</v>
      </c>
      <c r="G3455" t="s">
        <v>696</v>
      </c>
      <c r="H3455" t="s">
        <v>11</v>
      </c>
      <c r="I3455">
        <v>0</v>
      </c>
      <c r="J3455" t="s">
        <v>2171</v>
      </c>
      <c r="K3455" t="s">
        <v>11</v>
      </c>
    </row>
    <row r="3456" spans="1:11" x14ac:dyDescent="0.25">
      <c r="A3456" t="str">
        <f t="shared" si="216"/>
        <v>910</v>
      </c>
      <c r="B3456" t="str">
        <f>"4"</f>
        <v>4</v>
      </c>
      <c r="C3456" t="s">
        <v>3275</v>
      </c>
      <c r="D3456" t="str">
        <f t="shared" si="215"/>
        <v>4A</v>
      </c>
      <c r="E3456">
        <v>0</v>
      </c>
      <c r="F3456">
        <v>0</v>
      </c>
      <c r="G3456" t="s">
        <v>3276</v>
      </c>
      <c r="H3456" t="s">
        <v>11</v>
      </c>
      <c r="I3456">
        <v>0</v>
      </c>
      <c r="J3456" t="s">
        <v>2171</v>
      </c>
      <c r="K3456" t="s">
        <v>11</v>
      </c>
    </row>
    <row r="3457" spans="1:11" x14ac:dyDescent="0.25">
      <c r="A3457" t="str">
        <f t="shared" si="216"/>
        <v>910</v>
      </c>
      <c r="B3457" t="str">
        <f>"6"</f>
        <v>6</v>
      </c>
      <c r="C3457" t="s">
        <v>3278</v>
      </c>
      <c r="D3457" t="str">
        <f t="shared" si="215"/>
        <v>4A</v>
      </c>
      <c r="E3457">
        <v>0</v>
      </c>
      <c r="F3457">
        <v>0</v>
      </c>
      <c r="G3457" t="s">
        <v>696</v>
      </c>
      <c r="H3457" t="s">
        <v>11</v>
      </c>
      <c r="I3457">
        <v>0</v>
      </c>
      <c r="J3457" t="s">
        <v>2171</v>
      </c>
      <c r="K3457" t="s">
        <v>11</v>
      </c>
    </row>
    <row r="3458" spans="1:11" x14ac:dyDescent="0.25">
      <c r="A3458" t="str">
        <f t="shared" si="216"/>
        <v>910</v>
      </c>
      <c r="B3458" t="str">
        <f>"7"</f>
        <v>7</v>
      </c>
      <c r="C3458" t="s">
        <v>3279</v>
      </c>
      <c r="D3458" t="str">
        <f t="shared" si="215"/>
        <v>4A</v>
      </c>
      <c r="E3458">
        <v>0</v>
      </c>
      <c r="F3458">
        <v>0</v>
      </c>
      <c r="G3458" t="s">
        <v>3280</v>
      </c>
      <c r="H3458" t="s">
        <v>11</v>
      </c>
      <c r="I3458">
        <v>0</v>
      </c>
      <c r="J3458" t="s">
        <v>2171</v>
      </c>
      <c r="K3458">
        <v>737</v>
      </c>
    </row>
    <row r="3459" spans="1:11" x14ac:dyDescent="0.25">
      <c r="A3459" t="str">
        <f t="shared" si="216"/>
        <v>910</v>
      </c>
      <c r="B3459" t="str">
        <f>"8"</f>
        <v>8</v>
      </c>
      <c r="C3459" t="s">
        <v>3281</v>
      </c>
      <c r="D3459" t="str">
        <f t="shared" si="215"/>
        <v>4A</v>
      </c>
      <c r="E3459">
        <v>0</v>
      </c>
      <c r="F3459">
        <v>0</v>
      </c>
      <c r="G3459" t="s">
        <v>3282</v>
      </c>
      <c r="H3459" t="s">
        <v>11</v>
      </c>
      <c r="I3459">
        <v>0</v>
      </c>
      <c r="J3459" t="s">
        <v>2171</v>
      </c>
      <c r="K3459" t="s">
        <v>11</v>
      </c>
    </row>
    <row r="3460" spans="1:11" x14ac:dyDescent="0.25">
      <c r="A3460" t="str">
        <f t="shared" si="216"/>
        <v>910</v>
      </c>
      <c r="B3460" t="str">
        <f>"15"</f>
        <v>15</v>
      </c>
      <c r="C3460" t="s">
        <v>3289</v>
      </c>
      <c r="D3460" t="str">
        <f t="shared" si="215"/>
        <v>4A</v>
      </c>
      <c r="E3460">
        <v>0</v>
      </c>
      <c r="F3460">
        <v>0</v>
      </c>
      <c r="G3460" t="s">
        <v>3290</v>
      </c>
      <c r="H3460" t="s">
        <v>11</v>
      </c>
      <c r="I3460">
        <v>0</v>
      </c>
      <c r="J3460" t="s">
        <v>1865</v>
      </c>
      <c r="K3460">
        <v>565</v>
      </c>
    </row>
    <row r="3461" spans="1:11" x14ac:dyDescent="0.25">
      <c r="A3461" t="str">
        <f t="shared" si="216"/>
        <v>910</v>
      </c>
      <c r="B3461" t="str">
        <f>"33"</f>
        <v>33</v>
      </c>
      <c r="C3461" t="s">
        <v>3309</v>
      </c>
      <c r="D3461" t="str">
        <f t="shared" si="215"/>
        <v>4A</v>
      </c>
      <c r="E3461">
        <v>0</v>
      </c>
      <c r="F3461">
        <v>0</v>
      </c>
      <c r="G3461" t="s">
        <v>3310</v>
      </c>
      <c r="H3461" t="s">
        <v>11</v>
      </c>
      <c r="I3461">
        <v>0</v>
      </c>
      <c r="J3461" t="s">
        <v>1865</v>
      </c>
      <c r="K3461" t="s">
        <v>11</v>
      </c>
    </row>
    <row r="3462" spans="1:11" x14ac:dyDescent="0.25">
      <c r="A3462" t="str">
        <f>"911"</f>
        <v>911</v>
      </c>
      <c r="B3462" t="str">
        <f>"1"</f>
        <v>1</v>
      </c>
      <c r="C3462" t="s">
        <v>3313</v>
      </c>
      <c r="D3462" t="str">
        <f t="shared" si="215"/>
        <v>4A</v>
      </c>
      <c r="E3462">
        <v>0</v>
      </c>
      <c r="F3462">
        <v>0</v>
      </c>
      <c r="G3462" t="s">
        <v>3314</v>
      </c>
      <c r="H3462" t="s">
        <v>11</v>
      </c>
      <c r="I3462">
        <v>0</v>
      </c>
      <c r="J3462" t="s">
        <v>438</v>
      </c>
      <c r="K3462" t="s">
        <v>11</v>
      </c>
    </row>
    <row r="3463" spans="1:11" x14ac:dyDescent="0.25">
      <c r="A3463" t="str">
        <f>"911"</f>
        <v>911</v>
      </c>
      <c r="B3463" t="str">
        <f>"2"</f>
        <v>2</v>
      </c>
      <c r="C3463" t="s">
        <v>3315</v>
      </c>
      <c r="D3463" t="str">
        <f t="shared" ref="D3463:D3494" si="217">"4A"</f>
        <v>4A</v>
      </c>
      <c r="E3463">
        <v>0</v>
      </c>
      <c r="F3463">
        <v>0</v>
      </c>
      <c r="G3463" t="s">
        <v>1835</v>
      </c>
      <c r="H3463" t="s">
        <v>11</v>
      </c>
      <c r="I3463">
        <v>0</v>
      </c>
      <c r="J3463" t="s">
        <v>438</v>
      </c>
      <c r="K3463">
        <v>560</v>
      </c>
    </row>
    <row r="3464" spans="1:11" x14ac:dyDescent="0.25">
      <c r="A3464" t="str">
        <f>"911"</f>
        <v>911</v>
      </c>
      <c r="B3464" t="str">
        <f>"28"</f>
        <v>28</v>
      </c>
      <c r="C3464" t="s">
        <v>3344</v>
      </c>
      <c r="D3464" t="str">
        <f t="shared" si="217"/>
        <v>4A</v>
      </c>
      <c r="E3464">
        <v>0</v>
      </c>
      <c r="F3464">
        <v>0</v>
      </c>
      <c r="G3464" t="s">
        <v>2235</v>
      </c>
      <c r="H3464" t="s">
        <v>11</v>
      </c>
      <c r="I3464">
        <v>0</v>
      </c>
      <c r="J3464" t="s">
        <v>438</v>
      </c>
      <c r="K3464" t="s">
        <v>11</v>
      </c>
    </row>
    <row r="3465" spans="1:11" x14ac:dyDescent="0.25">
      <c r="A3465" t="str">
        <f>"911"</f>
        <v>911</v>
      </c>
      <c r="B3465" t="str">
        <f>"30"</f>
        <v>30</v>
      </c>
      <c r="C3465" t="s">
        <v>3347</v>
      </c>
      <c r="D3465" t="str">
        <f t="shared" si="217"/>
        <v>4A</v>
      </c>
      <c r="E3465">
        <v>0</v>
      </c>
      <c r="F3465">
        <v>0</v>
      </c>
      <c r="G3465" t="s">
        <v>3348</v>
      </c>
      <c r="H3465" t="s">
        <v>11</v>
      </c>
      <c r="I3465">
        <v>0</v>
      </c>
      <c r="J3465" t="s">
        <v>438</v>
      </c>
      <c r="K3465" t="s">
        <v>11</v>
      </c>
    </row>
    <row r="3466" spans="1:11" x14ac:dyDescent="0.25">
      <c r="A3466" t="str">
        <f>"911"</f>
        <v>911</v>
      </c>
      <c r="B3466" t="str">
        <f>"33"</f>
        <v>33</v>
      </c>
      <c r="C3466" t="s">
        <v>3351</v>
      </c>
      <c r="D3466" t="str">
        <f t="shared" si="217"/>
        <v>4A</v>
      </c>
      <c r="E3466">
        <v>0</v>
      </c>
      <c r="F3466">
        <v>0</v>
      </c>
      <c r="G3466" t="s">
        <v>883</v>
      </c>
      <c r="H3466" t="s">
        <v>11</v>
      </c>
      <c r="I3466">
        <v>0</v>
      </c>
      <c r="J3466" t="s">
        <v>438</v>
      </c>
      <c r="K3466">
        <v>643</v>
      </c>
    </row>
    <row r="3467" spans="1:11" x14ac:dyDescent="0.25">
      <c r="A3467" t="str">
        <f>"912"</f>
        <v>912</v>
      </c>
      <c r="B3467" t="str">
        <f>"1"</f>
        <v>1</v>
      </c>
      <c r="C3467" t="s">
        <v>3352</v>
      </c>
      <c r="D3467" t="str">
        <f t="shared" si="217"/>
        <v>4A</v>
      </c>
      <c r="E3467">
        <v>0</v>
      </c>
      <c r="F3467">
        <v>0</v>
      </c>
      <c r="G3467" t="s">
        <v>3353</v>
      </c>
      <c r="H3467" t="s">
        <v>11</v>
      </c>
      <c r="I3467">
        <v>0</v>
      </c>
      <c r="J3467" t="s">
        <v>2171</v>
      </c>
      <c r="K3467" t="s">
        <v>11</v>
      </c>
    </row>
    <row r="3468" spans="1:11" x14ac:dyDescent="0.25">
      <c r="A3468" t="str">
        <f>"912"</f>
        <v>912</v>
      </c>
      <c r="B3468" t="str">
        <f>"2"</f>
        <v>2</v>
      </c>
      <c r="C3468" t="s">
        <v>3354</v>
      </c>
      <c r="D3468" t="str">
        <f t="shared" si="217"/>
        <v>4A</v>
      </c>
      <c r="E3468">
        <v>0</v>
      </c>
      <c r="F3468">
        <v>0</v>
      </c>
      <c r="G3468" t="s">
        <v>3355</v>
      </c>
      <c r="H3468" t="s">
        <v>11</v>
      </c>
      <c r="I3468">
        <v>0</v>
      </c>
      <c r="J3468" t="s">
        <v>1865</v>
      </c>
      <c r="K3468" t="s">
        <v>11</v>
      </c>
    </row>
    <row r="3469" spans="1:11" x14ac:dyDescent="0.25">
      <c r="A3469" t="str">
        <f>"912"</f>
        <v>912</v>
      </c>
      <c r="B3469" t="str">
        <f>"3"</f>
        <v>3</v>
      </c>
      <c r="C3469" t="s">
        <v>3356</v>
      </c>
      <c r="D3469" t="str">
        <f t="shared" si="217"/>
        <v>4A</v>
      </c>
      <c r="E3469">
        <v>0</v>
      </c>
      <c r="F3469">
        <v>0</v>
      </c>
      <c r="G3469" t="s">
        <v>3357</v>
      </c>
      <c r="H3469" t="s">
        <v>11</v>
      </c>
      <c r="I3469">
        <v>0</v>
      </c>
      <c r="J3469" t="s">
        <v>1865</v>
      </c>
      <c r="K3469" t="s">
        <v>11</v>
      </c>
    </row>
    <row r="3470" spans="1:11" x14ac:dyDescent="0.25">
      <c r="A3470" t="str">
        <f t="shared" ref="A3470:A3475" si="218">"913"</f>
        <v>913</v>
      </c>
      <c r="B3470" t="str">
        <f>"6.01"</f>
        <v>6.01</v>
      </c>
      <c r="C3470" t="s">
        <v>3369</v>
      </c>
      <c r="D3470" t="str">
        <f t="shared" si="217"/>
        <v>4A</v>
      </c>
      <c r="E3470">
        <v>0</v>
      </c>
      <c r="F3470">
        <v>0</v>
      </c>
      <c r="G3470" t="s">
        <v>548</v>
      </c>
      <c r="H3470" t="s">
        <v>11</v>
      </c>
      <c r="I3470">
        <v>0</v>
      </c>
      <c r="J3470" t="s">
        <v>438</v>
      </c>
      <c r="K3470" t="s">
        <v>11</v>
      </c>
    </row>
    <row r="3471" spans="1:11" x14ac:dyDescent="0.25">
      <c r="A3471" t="str">
        <f t="shared" si="218"/>
        <v>913</v>
      </c>
      <c r="B3471" t="str">
        <f>"7"</f>
        <v>7</v>
      </c>
      <c r="C3471" t="s">
        <v>3370</v>
      </c>
      <c r="D3471" t="str">
        <f t="shared" si="217"/>
        <v>4A</v>
      </c>
      <c r="E3471">
        <v>0</v>
      </c>
      <c r="F3471">
        <v>0</v>
      </c>
      <c r="G3471" t="s">
        <v>979</v>
      </c>
      <c r="H3471" t="s">
        <v>11</v>
      </c>
      <c r="I3471">
        <v>0</v>
      </c>
      <c r="J3471" t="s">
        <v>438</v>
      </c>
      <c r="K3471" t="s">
        <v>11</v>
      </c>
    </row>
    <row r="3472" spans="1:11" x14ac:dyDescent="0.25">
      <c r="A3472" t="str">
        <f t="shared" si="218"/>
        <v>913</v>
      </c>
      <c r="B3472" t="str">
        <f>"8"</f>
        <v>8</v>
      </c>
      <c r="C3472" t="s">
        <v>3371</v>
      </c>
      <c r="D3472" t="str">
        <f t="shared" si="217"/>
        <v>4A</v>
      </c>
      <c r="E3472">
        <v>0</v>
      </c>
      <c r="F3472">
        <v>0</v>
      </c>
      <c r="G3472" t="s">
        <v>696</v>
      </c>
      <c r="H3472" t="s">
        <v>11</v>
      </c>
      <c r="I3472">
        <v>0</v>
      </c>
      <c r="J3472" t="s">
        <v>438</v>
      </c>
      <c r="K3472" t="s">
        <v>11</v>
      </c>
    </row>
    <row r="3473" spans="1:11" x14ac:dyDescent="0.25">
      <c r="A3473" t="str">
        <f t="shared" si="218"/>
        <v>913</v>
      </c>
      <c r="B3473" t="str">
        <f>"9.01"</f>
        <v>9.01</v>
      </c>
      <c r="C3473" t="s">
        <v>3372</v>
      </c>
      <c r="D3473" t="str">
        <f t="shared" si="217"/>
        <v>4A</v>
      </c>
      <c r="E3473">
        <v>0</v>
      </c>
      <c r="F3473">
        <v>0</v>
      </c>
      <c r="G3473" t="s">
        <v>3373</v>
      </c>
      <c r="H3473" t="s">
        <v>11</v>
      </c>
      <c r="I3473">
        <v>0</v>
      </c>
      <c r="J3473" t="s">
        <v>438</v>
      </c>
      <c r="K3473">
        <v>101</v>
      </c>
    </row>
    <row r="3474" spans="1:11" x14ac:dyDescent="0.25">
      <c r="A3474" t="str">
        <f t="shared" si="218"/>
        <v>913</v>
      </c>
      <c r="B3474" t="str">
        <f>"10.01"</f>
        <v>10.01</v>
      </c>
      <c r="C3474" t="s">
        <v>3374</v>
      </c>
      <c r="D3474" t="str">
        <f t="shared" si="217"/>
        <v>4A</v>
      </c>
      <c r="E3474">
        <v>0</v>
      </c>
      <c r="F3474">
        <v>0</v>
      </c>
      <c r="G3474" t="s">
        <v>3375</v>
      </c>
      <c r="H3474" t="s">
        <v>3376</v>
      </c>
      <c r="I3474">
        <v>0</v>
      </c>
      <c r="J3474" t="s">
        <v>438</v>
      </c>
      <c r="K3474" t="s">
        <v>11</v>
      </c>
    </row>
    <row r="3475" spans="1:11" x14ac:dyDescent="0.25">
      <c r="A3475" t="str">
        <f t="shared" si="218"/>
        <v>913</v>
      </c>
      <c r="B3475" t="str">
        <f>"18"</f>
        <v>18</v>
      </c>
      <c r="C3475" t="s">
        <v>3380</v>
      </c>
      <c r="D3475" t="str">
        <f t="shared" si="217"/>
        <v>4A</v>
      </c>
      <c r="E3475">
        <v>0</v>
      </c>
      <c r="F3475">
        <v>0</v>
      </c>
      <c r="G3475" t="s">
        <v>3381</v>
      </c>
      <c r="H3475" t="s">
        <v>11</v>
      </c>
      <c r="I3475">
        <v>0</v>
      </c>
      <c r="J3475" t="s">
        <v>14</v>
      </c>
      <c r="K3475">
        <v>560</v>
      </c>
    </row>
    <row r="3476" spans="1:11" x14ac:dyDescent="0.25">
      <c r="A3476" t="str">
        <f>"1106"</f>
        <v>1106</v>
      </c>
      <c r="B3476" t="str">
        <f>"12"</f>
        <v>12</v>
      </c>
      <c r="C3476" t="s">
        <v>3917</v>
      </c>
      <c r="D3476" t="str">
        <f t="shared" si="217"/>
        <v>4A</v>
      </c>
      <c r="E3476">
        <v>0</v>
      </c>
      <c r="F3476">
        <v>0</v>
      </c>
      <c r="G3476" t="s">
        <v>3918</v>
      </c>
      <c r="H3476" t="s">
        <v>11</v>
      </c>
      <c r="I3476">
        <v>0</v>
      </c>
      <c r="J3476" t="s">
        <v>1865</v>
      </c>
      <c r="K3476" t="s">
        <v>11</v>
      </c>
    </row>
    <row r="3477" spans="1:11" x14ac:dyDescent="0.25">
      <c r="A3477" t="str">
        <f>"1106"</f>
        <v>1106</v>
      </c>
      <c r="B3477" t="str">
        <f>"13"</f>
        <v>13</v>
      </c>
      <c r="C3477" t="s">
        <v>3921</v>
      </c>
      <c r="D3477" t="str">
        <f t="shared" si="217"/>
        <v>4A</v>
      </c>
      <c r="E3477">
        <v>0</v>
      </c>
      <c r="F3477">
        <v>0</v>
      </c>
      <c r="G3477" t="s">
        <v>3922</v>
      </c>
      <c r="H3477" t="s">
        <v>11</v>
      </c>
      <c r="I3477">
        <v>0</v>
      </c>
      <c r="J3477" t="s">
        <v>1865</v>
      </c>
      <c r="K3477" t="s">
        <v>11</v>
      </c>
    </row>
    <row r="3478" spans="1:11" x14ac:dyDescent="0.25">
      <c r="A3478" t="str">
        <f>"1107"</f>
        <v>1107</v>
      </c>
      <c r="B3478" t="str">
        <f>"22"</f>
        <v>22</v>
      </c>
      <c r="C3478" t="s">
        <v>3947</v>
      </c>
      <c r="D3478" t="str">
        <f t="shared" si="217"/>
        <v>4A</v>
      </c>
      <c r="E3478">
        <v>0</v>
      </c>
      <c r="F3478">
        <v>0</v>
      </c>
      <c r="G3478" t="s">
        <v>3948</v>
      </c>
      <c r="H3478">
        <v>23</v>
      </c>
      <c r="I3478">
        <v>0</v>
      </c>
      <c r="J3478" t="s">
        <v>1865</v>
      </c>
      <c r="K3478" t="s">
        <v>11</v>
      </c>
    </row>
    <row r="3479" spans="1:11" x14ac:dyDescent="0.25">
      <c r="A3479" t="str">
        <f>"1108"</f>
        <v>1108</v>
      </c>
      <c r="B3479" t="str">
        <f>"1"</f>
        <v>1</v>
      </c>
      <c r="C3479" t="s">
        <v>3949</v>
      </c>
      <c r="D3479" t="str">
        <f t="shared" si="217"/>
        <v>4A</v>
      </c>
      <c r="E3479">
        <v>0</v>
      </c>
      <c r="F3479">
        <v>0</v>
      </c>
      <c r="G3479" t="s">
        <v>3950</v>
      </c>
      <c r="H3479" t="s">
        <v>11</v>
      </c>
      <c r="I3479">
        <v>0</v>
      </c>
      <c r="J3479" t="s">
        <v>438</v>
      </c>
      <c r="K3479" t="s">
        <v>11</v>
      </c>
    </row>
    <row r="3480" spans="1:11" x14ac:dyDescent="0.25">
      <c r="A3480" t="str">
        <f>"1108"</f>
        <v>1108</v>
      </c>
      <c r="B3480" t="str">
        <f>"28"</f>
        <v>28</v>
      </c>
      <c r="C3480" t="s">
        <v>3978</v>
      </c>
      <c r="D3480" t="str">
        <f t="shared" si="217"/>
        <v>4A</v>
      </c>
      <c r="E3480">
        <v>0</v>
      </c>
      <c r="F3480">
        <v>0</v>
      </c>
      <c r="G3480" t="s">
        <v>766</v>
      </c>
      <c r="H3480" t="s">
        <v>11</v>
      </c>
      <c r="I3480">
        <v>0</v>
      </c>
      <c r="J3480" t="s">
        <v>438</v>
      </c>
      <c r="K3480">
        <v>100</v>
      </c>
    </row>
    <row r="3481" spans="1:11" x14ac:dyDescent="0.25">
      <c r="A3481" t="str">
        <f>"1108"</f>
        <v>1108</v>
      </c>
      <c r="B3481" t="str">
        <f>"30"</f>
        <v>30</v>
      </c>
      <c r="C3481" t="s">
        <v>3980</v>
      </c>
      <c r="D3481" t="str">
        <f t="shared" si="217"/>
        <v>4A</v>
      </c>
      <c r="E3481">
        <v>0</v>
      </c>
      <c r="F3481">
        <v>0</v>
      </c>
      <c r="G3481" t="s">
        <v>3950</v>
      </c>
      <c r="H3481" t="s">
        <v>11</v>
      </c>
      <c r="I3481">
        <v>0</v>
      </c>
      <c r="J3481" t="s">
        <v>438</v>
      </c>
      <c r="K3481">
        <v>737</v>
      </c>
    </row>
    <row r="3482" spans="1:11" x14ac:dyDescent="0.25">
      <c r="A3482" t="str">
        <f>"1109"</f>
        <v>1109</v>
      </c>
      <c r="B3482" t="str">
        <f>"1"</f>
        <v>1</v>
      </c>
      <c r="C3482" t="s">
        <v>3981</v>
      </c>
      <c r="D3482" t="str">
        <f t="shared" si="217"/>
        <v>4A</v>
      </c>
      <c r="E3482">
        <v>0</v>
      </c>
      <c r="F3482">
        <v>0</v>
      </c>
      <c r="G3482" t="s">
        <v>2235</v>
      </c>
      <c r="H3482" t="s">
        <v>11</v>
      </c>
      <c r="I3482">
        <v>0</v>
      </c>
      <c r="J3482" t="s">
        <v>438</v>
      </c>
      <c r="K3482">
        <v>210</v>
      </c>
    </row>
    <row r="3483" spans="1:11" x14ac:dyDescent="0.25">
      <c r="A3483" t="str">
        <f>"1113"</f>
        <v>1113</v>
      </c>
      <c r="B3483" t="str">
        <f>"1"</f>
        <v>1</v>
      </c>
      <c r="C3483" t="s">
        <v>4114</v>
      </c>
      <c r="D3483" t="str">
        <f t="shared" si="217"/>
        <v>4A</v>
      </c>
      <c r="E3483">
        <v>0</v>
      </c>
      <c r="F3483">
        <v>0</v>
      </c>
      <c r="G3483" t="s">
        <v>987</v>
      </c>
      <c r="H3483" t="s">
        <v>11</v>
      </c>
      <c r="I3483">
        <v>0</v>
      </c>
      <c r="J3483" t="s">
        <v>1865</v>
      </c>
      <c r="K3483" t="s">
        <v>11</v>
      </c>
    </row>
    <row r="3484" spans="1:11" x14ac:dyDescent="0.25">
      <c r="A3484" t="str">
        <f>"1113"</f>
        <v>1113</v>
      </c>
      <c r="B3484" t="str">
        <f>"16"</f>
        <v>16</v>
      </c>
      <c r="C3484" t="s">
        <v>4129</v>
      </c>
      <c r="D3484" t="str">
        <f t="shared" si="217"/>
        <v>4A</v>
      </c>
      <c r="E3484">
        <v>0</v>
      </c>
      <c r="F3484">
        <v>0</v>
      </c>
      <c r="G3484" t="s">
        <v>2197</v>
      </c>
      <c r="H3484" t="s">
        <v>11</v>
      </c>
      <c r="I3484">
        <v>0</v>
      </c>
      <c r="J3484" t="s">
        <v>1865</v>
      </c>
      <c r="K3484">
        <v>737</v>
      </c>
    </row>
    <row r="3485" spans="1:11" x14ac:dyDescent="0.25">
      <c r="A3485" t="str">
        <f t="shared" ref="A3485:A3492" si="219">"1114"</f>
        <v>1114</v>
      </c>
      <c r="B3485" t="str">
        <f>"7"</f>
        <v>7</v>
      </c>
      <c r="C3485" t="s">
        <v>4150</v>
      </c>
      <c r="D3485" t="str">
        <f t="shared" si="217"/>
        <v>4A</v>
      </c>
      <c r="E3485">
        <v>0</v>
      </c>
      <c r="F3485">
        <v>0</v>
      </c>
      <c r="G3485" t="s">
        <v>968</v>
      </c>
      <c r="H3485" t="s">
        <v>11</v>
      </c>
      <c r="I3485">
        <v>0</v>
      </c>
      <c r="J3485" t="s">
        <v>14</v>
      </c>
      <c r="K3485">
        <v>739</v>
      </c>
    </row>
    <row r="3486" spans="1:11" x14ac:dyDescent="0.25">
      <c r="A3486" t="str">
        <f t="shared" si="219"/>
        <v>1114</v>
      </c>
      <c r="B3486" t="str">
        <f>"11"</f>
        <v>11</v>
      </c>
      <c r="C3486" t="s">
        <v>4156</v>
      </c>
      <c r="D3486" t="str">
        <f t="shared" si="217"/>
        <v>4A</v>
      </c>
      <c r="E3486">
        <v>0</v>
      </c>
      <c r="F3486">
        <v>0</v>
      </c>
      <c r="G3486" t="s">
        <v>4157</v>
      </c>
      <c r="H3486" t="s">
        <v>11</v>
      </c>
      <c r="I3486">
        <v>0</v>
      </c>
      <c r="J3486" t="s">
        <v>438</v>
      </c>
      <c r="K3486">
        <v>101</v>
      </c>
    </row>
    <row r="3487" spans="1:11" x14ac:dyDescent="0.25">
      <c r="A3487" t="str">
        <f t="shared" si="219"/>
        <v>1114</v>
      </c>
      <c r="B3487" t="str">
        <f>"14"</f>
        <v>14</v>
      </c>
      <c r="C3487" t="s">
        <v>4160</v>
      </c>
      <c r="D3487" t="str">
        <f t="shared" si="217"/>
        <v>4A</v>
      </c>
      <c r="E3487">
        <v>0</v>
      </c>
      <c r="F3487">
        <v>1965</v>
      </c>
      <c r="G3487" t="s">
        <v>4161</v>
      </c>
      <c r="H3487" t="s">
        <v>11</v>
      </c>
      <c r="I3487">
        <v>0</v>
      </c>
      <c r="J3487" t="s">
        <v>438</v>
      </c>
      <c r="K3487">
        <v>100</v>
      </c>
    </row>
    <row r="3488" spans="1:11" x14ac:dyDescent="0.25">
      <c r="A3488" t="str">
        <f t="shared" si="219"/>
        <v>1114</v>
      </c>
      <c r="B3488" t="str">
        <f>"16"</f>
        <v>16</v>
      </c>
      <c r="C3488" t="s">
        <v>4162</v>
      </c>
      <c r="D3488" t="str">
        <f t="shared" si="217"/>
        <v>4A</v>
      </c>
      <c r="E3488">
        <v>0</v>
      </c>
      <c r="F3488">
        <v>2</v>
      </c>
      <c r="G3488" t="s">
        <v>1700</v>
      </c>
      <c r="H3488" t="s">
        <v>11</v>
      </c>
      <c r="I3488">
        <v>0</v>
      </c>
      <c r="J3488" t="s">
        <v>438</v>
      </c>
      <c r="K3488">
        <v>0</v>
      </c>
    </row>
    <row r="3489" spans="1:11" x14ac:dyDescent="0.25">
      <c r="A3489" t="str">
        <f t="shared" si="219"/>
        <v>1114</v>
      </c>
      <c r="B3489" t="str">
        <f>"19"</f>
        <v>19</v>
      </c>
      <c r="C3489" t="s">
        <v>4165</v>
      </c>
      <c r="D3489" t="str">
        <f t="shared" si="217"/>
        <v>4A</v>
      </c>
      <c r="E3489">
        <v>0</v>
      </c>
      <c r="F3489">
        <v>0</v>
      </c>
      <c r="G3489" t="s">
        <v>4166</v>
      </c>
      <c r="H3489" t="s">
        <v>11</v>
      </c>
      <c r="I3489">
        <v>0</v>
      </c>
      <c r="J3489" t="s">
        <v>438</v>
      </c>
      <c r="K3489">
        <v>738</v>
      </c>
    </row>
    <row r="3490" spans="1:11" x14ac:dyDescent="0.25">
      <c r="A3490" t="str">
        <f t="shared" si="219"/>
        <v>1114</v>
      </c>
      <c r="B3490" t="str">
        <f>"20"</f>
        <v>20</v>
      </c>
      <c r="C3490" t="s">
        <v>4167</v>
      </c>
      <c r="D3490" t="str">
        <f t="shared" si="217"/>
        <v>4A</v>
      </c>
      <c r="E3490">
        <v>0</v>
      </c>
      <c r="F3490">
        <v>0</v>
      </c>
      <c r="G3490" t="s">
        <v>4168</v>
      </c>
      <c r="H3490" t="s">
        <v>11</v>
      </c>
      <c r="I3490">
        <v>0</v>
      </c>
      <c r="J3490" t="s">
        <v>438</v>
      </c>
      <c r="K3490">
        <v>100</v>
      </c>
    </row>
    <row r="3491" spans="1:11" x14ac:dyDescent="0.25">
      <c r="A3491" t="str">
        <f t="shared" si="219"/>
        <v>1114</v>
      </c>
      <c r="B3491" t="str">
        <f>"21"</f>
        <v>21</v>
      </c>
      <c r="C3491" t="s">
        <v>4169</v>
      </c>
      <c r="D3491" t="str">
        <f t="shared" si="217"/>
        <v>4A</v>
      </c>
      <c r="E3491">
        <v>0</v>
      </c>
      <c r="F3491">
        <v>0</v>
      </c>
      <c r="G3491" t="s">
        <v>4170</v>
      </c>
      <c r="H3491" t="s">
        <v>11</v>
      </c>
      <c r="I3491">
        <v>0</v>
      </c>
      <c r="J3491" t="s">
        <v>438</v>
      </c>
      <c r="K3491" t="s">
        <v>11</v>
      </c>
    </row>
    <row r="3492" spans="1:11" x14ac:dyDescent="0.25">
      <c r="A3492" t="str">
        <f t="shared" si="219"/>
        <v>1114</v>
      </c>
      <c r="B3492" t="str">
        <f>"23"</f>
        <v>23</v>
      </c>
      <c r="C3492" t="s">
        <v>4172</v>
      </c>
      <c r="D3492" t="str">
        <f t="shared" si="217"/>
        <v>4A</v>
      </c>
      <c r="E3492">
        <v>0</v>
      </c>
      <c r="F3492">
        <v>0</v>
      </c>
      <c r="G3492" t="s">
        <v>1819</v>
      </c>
      <c r="H3492" t="s">
        <v>11</v>
      </c>
      <c r="I3492">
        <v>0</v>
      </c>
      <c r="J3492" t="s">
        <v>438</v>
      </c>
      <c r="K3492" t="s">
        <v>11</v>
      </c>
    </row>
    <row r="3493" spans="1:11" x14ac:dyDescent="0.25">
      <c r="A3493" t="str">
        <f>"1115"</f>
        <v>1115</v>
      </c>
      <c r="B3493" t="str">
        <f>"1"</f>
        <v>1</v>
      </c>
      <c r="C3493" t="s">
        <v>4173</v>
      </c>
      <c r="D3493" t="str">
        <f t="shared" si="217"/>
        <v>4A</v>
      </c>
      <c r="E3493">
        <v>0</v>
      </c>
      <c r="F3493">
        <v>0</v>
      </c>
      <c r="G3493" t="s">
        <v>977</v>
      </c>
      <c r="H3493" t="s">
        <v>11</v>
      </c>
      <c r="I3493">
        <v>0</v>
      </c>
      <c r="J3493" t="s">
        <v>438</v>
      </c>
      <c r="K3493">
        <v>219</v>
      </c>
    </row>
    <row r="3494" spans="1:11" x14ac:dyDescent="0.25">
      <c r="A3494" t="str">
        <f>"1115"</f>
        <v>1115</v>
      </c>
      <c r="B3494" t="str">
        <f>"2"</f>
        <v>2</v>
      </c>
      <c r="C3494" t="s">
        <v>4174</v>
      </c>
      <c r="D3494" t="str">
        <f t="shared" si="217"/>
        <v>4A</v>
      </c>
      <c r="E3494">
        <v>0</v>
      </c>
      <c r="F3494">
        <v>0</v>
      </c>
      <c r="G3494" t="s">
        <v>4175</v>
      </c>
      <c r="H3494" t="s">
        <v>11</v>
      </c>
      <c r="I3494">
        <v>0</v>
      </c>
      <c r="J3494" t="s">
        <v>438</v>
      </c>
      <c r="K3494" t="s">
        <v>11</v>
      </c>
    </row>
    <row r="3495" spans="1:11" x14ac:dyDescent="0.25">
      <c r="A3495" t="str">
        <f>"1115"</f>
        <v>1115</v>
      </c>
      <c r="B3495" t="str">
        <f>"4"</f>
        <v>4</v>
      </c>
      <c r="C3495" t="s">
        <v>4178</v>
      </c>
      <c r="D3495" t="str">
        <f t="shared" ref="D3495:D3506" si="220">"4A"</f>
        <v>4A</v>
      </c>
      <c r="E3495">
        <v>0</v>
      </c>
      <c r="F3495">
        <v>0</v>
      </c>
      <c r="G3495" t="s">
        <v>4179</v>
      </c>
      <c r="H3495" t="s">
        <v>11</v>
      </c>
      <c r="I3495">
        <v>0</v>
      </c>
      <c r="J3495" t="s">
        <v>438</v>
      </c>
      <c r="K3495">
        <v>649</v>
      </c>
    </row>
    <row r="3496" spans="1:11" x14ac:dyDescent="0.25">
      <c r="A3496" t="str">
        <f>"1115"</f>
        <v>1115</v>
      </c>
      <c r="B3496" t="str">
        <f>"5"</f>
        <v>5</v>
      </c>
      <c r="C3496" t="s">
        <v>4180</v>
      </c>
      <c r="D3496" t="str">
        <f t="shared" si="220"/>
        <v>4A</v>
      </c>
      <c r="E3496">
        <v>0</v>
      </c>
      <c r="F3496">
        <v>0</v>
      </c>
      <c r="G3496" t="s">
        <v>4181</v>
      </c>
      <c r="H3496" t="s">
        <v>11</v>
      </c>
      <c r="I3496">
        <v>0</v>
      </c>
      <c r="J3496" t="s">
        <v>438</v>
      </c>
      <c r="K3496" t="s">
        <v>11</v>
      </c>
    </row>
    <row r="3497" spans="1:11" x14ac:dyDescent="0.25">
      <c r="A3497" t="str">
        <f t="shared" ref="A3497:A3504" si="221">"1116"</f>
        <v>1116</v>
      </c>
      <c r="B3497" t="str">
        <f>"1"</f>
        <v>1</v>
      </c>
      <c r="C3497" t="s">
        <v>4182</v>
      </c>
      <c r="D3497" t="str">
        <f t="shared" si="220"/>
        <v>4A</v>
      </c>
      <c r="E3497">
        <v>0</v>
      </c>
      <c r="F3497">
        <v>0</v>
      </c>
      <c r="G3497" t="s">
        <v>86</v>
      </c>
      <c r="H3497" t="s">
        <v>11</v>
      </c>
      <c r="I3497">
        <v>0</v>
      </c>
      <c r="J3497" t="s">
        <v>438</v>
      </c>
      <c r="K3497">
        <v>430</v>
      </c>
    </row>
    <row r="3498" spans="1:11" x14ac:dyDescent="0.25">
      <c r="A3498" t="str">
        <f t="shared" si="221"/>
        <v>1116</v>
      </c>
      <c r="B3498" t="str">
        <f>"2"</f>
        <v>2</v>
      </c>
      <c r="C3498" t="s">
        <v>4183</v>
      </c>
      <c r="D3498" t="str">
        <f t="shared" si="220"/>
        <v>4A</v>
      </c>
      <c r="E3498">
        <v>0</v>
      </c>
      <c r="F3498">
        <v>0</v>
      </c>
      <c r="G3498" t="s">
        <v>4184</v>
      </c>
      <c r="H3498" t="s">
        <v>11</v>
      </c>
      <c r="I3498">
        <v>0</v>
      </c>
      <c r="J3498" t="s">
        <v>438</v>
      </c>
      <c r="K3498" t="s">
        <v>11</v>
      </c>
    </row>
    <row r="3499" spans="1:11" x14ac:dyDescent="0.25">
      <c r="A3499" t="str">
        <f t="shared" si="221"/>
        <v>1116</v>
      </c>
      <c r="B3499" t="str">
        <f>"3"</f>
        <v>3</v>
      </c>
      <c r="C3499" t="s">
        <v>4185</v>
      </c>
      <c r="D3499" t="str">
        <f t="shared" si="220"/>
        <v>4A</v>
      </c>
      <c r="E3499">
        <v>0</v>
      </c>
      <c r="F3499">
        <v>0</v>
      </c>
      <c r="G3499" t="s">
        <v>4186</v>
      </c>
      <c r="H3499" t="s">
        <v>11</v>
      </c>
      <c r="I3499">
        <v>0</v>
      </c>
      <c r="J3499" t="s">
        <v>438</v>
      </c>
      <c r="K3499">
        <v>330</v>
      </c>
    </row>
    <row r="3500" spans="1:11" x14ac:dyDescent="0.25">
      <c r="A3500" t="str">
        <f t="shared" si="221"/>
        <v>1116</v>
      </c>
      <c r="B3500" t="str">
        <f>"4"</f>
        <v>4</v>
      </c>
      <c r="C3500" t="s">
        <v>4187</v>
      </c>
      <c r="D3500" t="str">
        <f t="shared" si="220"/>
        <v>4A</v>
      </c>
      <c r="E3500">
        <v>0</v>
      </c>
      <c r="F3500">
        <v>0</v>
      </c>
      <c r="G3500" t="s">
        <v>1835</v>
      </c>
      <c r="H3500" t="s">
        <v>11</v>
      </c>
      <c r="I3500">
        <v>0</v>
      </c>
      <c r="J3500" t="s">
        <v>438</v>
      </c>
      <c r="K3500">
        <v>959</v>
      </c>
    </row>
    <row r="3501" spans="1:11" x14ac:dyDescent="0.25">
      <c r="A3501" t="str">
        <f t="shared" si="221"/>
        <v>1116</v>
      </c>
      <c r="B3501" t="str">
        <f>"5"</f>
        <v>5</v>
      </c>
      <c r="C3501" t="s">
        <v>4188</v>
      </c>
      <c r="D3501" t="str">
        <f t="shared" si="220"/>
        <v>4A</v>
      </c>
      <c r="E3501">
        <v>0</v>
      </c>
      <c r="F3501">
        <v>0</v>
      </c>
      <c r="G3501" t="s">
        <v>2235</v>
      </c>
      <c r="H3501" t="s">
        <v>11</v>
      </c>
      <c r="I3501">
        <v>0</v>
      </c>
      <c r="J3501" t="s">
        <v>438</v>
      </c>
      <c r="K3501" t="s">
        <v>11</v>
      </c>
    </row>
    <row r="3502" spans="1:11" x14ac:dyDescent="0.25">
      <c r="A3502" t="str">
        <f t="shared" si="221"/>
        <v>1116</v>
      </c>
      <c r="B3502" t="str">
        <f>"6"</f>
        <v>6</v>
      </c>
      <c r="C3502" t="s">
        <v>4189</v>
      </c>
      <c r="D3502" t="str">
        <f t="shared" si="220"/>
        <v>4A</v>
      </c>
      <c r="E3502">
        <v>0</v>
      </c>
      <c r="F3502">
        <v>0</v>
      </c>
      <c r="G3502" t="s">
        <v>4190</v>
      </c>
      <c r="H3502" t="s">
        <v>11</v>
      </c>
      <c r="I3502">
        <v>0</v>
      </c>
      <c r="J3502" t="s">
        <v>438</v>
      </c>
      <c r="K3502" t="s">
        <v>11</v>
      </c>
    </row>
    <row r="3503" spans="1:11" x14ac:dyDescent="0.25">
      <c r="A3503" t="str">
        <f t="shared" si="221"/>
        <v>1116</v>
      </c>
      <c r="B3503" t="str">
        <f>"7"</f>
        <v>7</v>
      </c>
      <c r="C3503" t="s">
        <v>4191</v>
      </c>
      <c r="D3503" t="str">
        <f t="shared" si="220"/>
        <v>4A</v>
      </c>
      <c r="E3503">
        <v>0</v>
      </c>
      <c r="F3503">
        <v>0</v>
      </c>
      <c r="G3503" t="s">
        <v>4181</v>
      </c>
      <c r="H3503" t="s">
        <v>11</v>
      </c>
      <c r="I3503">
        <v>0</v>
      </c>
      <c r="J3503" t="s">
        <v>438</v>
      </c>
      <c r="K3503">
        <v>959</v>
      </c>
    </row>
    <row r="3504" spans="1:11" x14ac:dyDescent="0.25">
      <c r="A3504" t="str">
        <f t="shared" si="221"/>
        <v>1116</v>
      </c>
      <c r="B3504" t="str">
        <f>"8"</f>
        <v>8</v>
      </c>
      <c r="C3504" t="s">
        <v>4192</v>
      </c>
      <c r="D3504" t="str">
        <f t="shared" si="220"/>
        <v>4A</v>
      </c>
      <c r="E3504">
        <v>0</v>
      </c>
      <c r="F3504">
        <v>0</v>
      </c>
      <c r="G3504" t="s">
        <v>4193</v>
      </c>
      <c r="H3504" t="s">
        <v>11</v>
      </c>
      <c r="I3504">
        <v>0</v>
      </c>
      <c r="J3504" t="s">
        <v>438</v>
      </c>
      <c r="K3504" t="s">
        <v>11</v>
      </c>
    </row>
    <row r="3505" spans="1:11" x14ac:dyDescent="0.25">
      <c r="A3505" t="str">
        <f>"PIPE.LINE"</f>
        <v>PIPE.LINE</v>
      </c>
      <c r="B3505" t="str">
        <f>"2"</f>
        <v>2</v>
      </c>
      <c r="C3505" t="s">
        <v>4213</v>
      </c>
      <c r="D3505" t="str">
        <f t="shared" si="220"/>
        <v>4A</v>
      </c>
      <c r="E3505">
        <v>0</v>
      </c>
      <c r="F3505">
        <v>0</v>
      </c>
      <c r="G3505" t="s">
        <v>11</v>
      </c>
      <c r="H3505" t="s">
        <v>11</v>
      </c>
      <c r="I3505">
        <v>0</v>
      </c>
      <c r="J3505" t="s">
        <v>11</v>
      </c>
      <c r="K3505" t="s">
        <v>11</v>
      </c>
    </row>
    <row r="3506" spans="1:11" x14ac:dyDescent="0.25">
      <c r="A3506" t="str">
        <f>"PIPE.LINE"</f>
        <v>PIPE.LINE</v>
      </c>
      <c r="B3506" t="str">
        <f>"3"</f>
        <v>3</v>
      </c>
      <c r="C3506" t="s">
        <v>4214</v>
      </c>
      <c r="D3506" t="str">
        <f t="shared" si="220"/>
        <v>4A</v>
      </c>
      <c r="E3506">
        <v>0</v>
      </c>
      <c r="F3506">
        <v>0</v>
      </c>
      <c r="G3506" t="s">
        <v>4215</v>
      </c>
      <c r="H3506" t="s">
        <v>11</v>
      </c>
      <c r="I3506">
        <v>0</v>
      </c>
      <c r="J3506" t="s">
        <v>11</v>
      </c>
      <c r="K3506" t="s">
        <v>11</v>
      </c>
    </row>
    <row r="3507" spans="1:11" x14ac:dyDescent="0.25">
      <c r="A3507" t="str">
        <f>"203"</f>
        <v>203</v>
      </c>
      <c r="B3507" t="str">
        <f>"1"</f>
        <v>1</v>
      </c>
      <c r="C3507" t="s">
        <v>454</v>
      </c>
      <c r="D3507" t="str">
        <f t="shared" ref="D3507:D3524" si="222">"4B"</f>
        <v>4B</v>
      </c>
      <c r="E3507">
        <v>0</v>
      </c>
      <c r="F3507">
        <v>0</v>
      </c>
      <c r="G3507" t="s">
        <v>455</v>
      </c>
      <c r="H3507" t="s">
        <v>11</v>
      </c>
      <c r="I3507">
        <v>0</v>
      </c>
      <c r="J3507" t="s">
        <v>456</v>
      </c>
      <c r="K3507">
        <v>100</v>
      </c>
    </row>
    <row r="3508" spans="1:11" x14ac:dyDescent="0.25">
      <c r="A3508" t="str">
        <f>"204"</f>
        <v>204</v>
      </c>
      <c r="B3508" t="str">
        <f>"1"</f>
        <v>1</v>
      </c>
      <c r="C3508" t="s">
        <v>457</v>
      </c>
      <c r="D3508" t="str">
        <f t="shared" si="222"/>
        <v>4B</v>
      </c>
      <c r="E3508">
        <v>0</v>
      </c>
      <c r="F3508">
        <v>0</v>
      </c>
      <c r="G3508" t="s">
        <v>458</v>
      </c>
      <c r="H3508" t="s">
        <v>11</v>
      </c>
      <c r="I3508">
        <v>0</v>
      </c>
      <c r="J3508" t="s">
        <v>456</v>
      </c>
      <c r="K3508" t="s">
        <v>11</v>
      </c>
    </row>
    <row r="3509" spans="1:11" x14ac:dyDescent="0.25">
      <c r="A3509" t="str">
        <f>"212"</f>
        <v>212</v>
      </c>
      <c r="B3509" t="str">
        <f>"7.01"</f>
        <v>7.01</v>
      </c>
      <c r="C3509" t="s">
        <v>685</v>
      </c>
      <c r="D3509" t="str">
        <f t="shared" si="222"/>
        <v>4B</v>
      </c>
      <c r="E3509">
        <v>0</v>
      </c>
      <c r="F3509">
        <v>0</v>
      </c>
      <c r="G3509" t="s">
        <v>686</v>
      </c>
      <c r="H3509" t="s">
        <v>11</v>
      </c>
      <c r="I3509">
        <v>0</v>
      </c>
      <c r="J3509" t="s">
        <v>456</v>
      </c>
      <c r="K3509">
        <v>331</v>
      </c>
    </row>
    <row r="3510" spans="1:11" x14ac:dyDescent="0.25">
      <c r="A3510" t="str">
        <f>"308"</f>
        <v>308</v>
      </c>
      <c r="B3510" t="str">
        <f>"2"</f>
        <v>2</v>
      </c>
      <c r="C3510" t="s">
        <v>851</v>
      </c>
      <c r="D3510" t="str">
        <f t="shared" si="222"/>
        <v>4B</v>
      </c>
      <c r="E3510">
        <v>0</v>
      </c>
      <c r="F3510">
        <v>0</v>
      </c>
      <c r="G3510" t="s">
        <v>455</v>
      </c>
      <c r="H3510" t="s">
        <v>11</v>
      </c>
      <c r="I3510">
        <v>0</v>
      </c>
      <c r="J3510" t="s">
        <v>655</v>
      </c>
      <c r="K3510" t="s">
        <v>11</v>
      </c>
    </row>
    <row r="3511" spans="1:11" x14ac:dyDescent="0.25">
      <c r="A3511" t="str">
        <f>"308"</f>
        <v>308</v>
      </c>
      <c r="B3511" t="str">
        <f>"3"</f>
        <v>3</v>
      </c>
      <c r="C3511" t="s">
        <v>852</v>
      </c>
      <c r="D3511" t="str">
        <f t="shared" si="222"/>
        <v>4B</v>
      </c>
      <c r="E3511">
        <v>0</v>
      </c>
      <c r="F3511">
        <v>0</v>
      </c>
      <c r="G3511" t="s">
        <v>853</v>
      </c>
      <c r="H3511" t="s">
        <v>11</v>
      </c>
      <c r="I3511">
        <v>0</v>
      </c>
      <c r="J3511" t="s">
        <v>655</v>
      </c>
      <c r="K3511">
        <v>330</v>
      </c>
    </row>
    <row r="3512" spans="1:11" x14ac:dyDescent="0.25">
      <c r="A3512" t="str">
        <f>"308"</f>
        <v>308</v>
      </c>
      <c r="B3512" t="str">
        <f>"4"</f>
        <v>4</v>
      </c>
      <c r="C3512" t="s">
        <v>854</v>
      </c>
      <c r="D3512" t="str">
        <f t="shared" si="222"/>
        <v>4B</v>
      </c>
      <c r="E3512">
        <v>0</v>
      </c>
      <c r="F3512">
        <v>0</v>
      </c>
      <c r="G3512" t="s">
        <v>455</v>
      </c>
      <c r="H3512" t="s">
        <v>11</v>
      </c>
      <c r="I3512">
        <v>0</v>
      </c>
      <c r="J3512" t="s">
        <v>655</v>
      </c>
      <c r="K3512">
        <v>0</v>
      </c>
    </row>
    <row r="3513" spans="1:11" x14ac:dyDescent="0.25">
      <c r="A3513" t="str">
        <f>"313"</f>
        <v>313</v>
      </c>
      <c r="B3513" t="str">
        <f>"2"</f>
        <v>2</v>
      </c>
      <c r="C3513" t="s">
        <v>978</v>
      </c>
      <c r="D3513" t="str">
        <f t="shared" si="222"/>
        <v>4B</v>
      </c>
      <c r="E3513">
        <v>0</v>
      </c>
      <c r="F3513">
        <v>0</v>
      </c>
      <c r="G3513" t="s">
        <v>979</v>
      </c>
      <c r="H3513" t="s">
        <v>11</v>
      </c>
      <c r="I3513">
        <v>0</v>
      </c>
      <c r="J3513" t="s">
        <v>438</v>
      </c>
      <c r="K3513" t="s">
        <v>11</v>
      </c>
    </row>
    <row r="3514" spans="1:11" x14ac:dyDescent="0.25">
      <c r="A3514" t="str">
        <f>"314"</f>
        <v>314</v>
      </c>
      <c r="B3514" t="str">
        <f>"14"</f>
        <v>14</v>
      </c>
      <c r="C3514" t="s">
        <v>1000</v>
      </c>
      <c r="D3514" t="str">
        <f t="shared" si="222"/>
        <v>4B</v>
      </c>
      <c r="E3514">
        <v>0</v>
      </c>
      <c r="F3514">
        <v>0</v>
      </c>
      <c r="G3514" t="s">
        <v>987</v>
      </c>
      <c r="H3514" t="s">
        <v>11</v>
      </c>
      <c r="I3514">
        <v>0</v>
      </c>
      <c r="J3514" t="s">
        <v>438</v>
      </c>
      <c r="K3514">
        <v>330</v>
      </c>
    </row>
    <row r="3515" spans="1:11" x14ac:dyDescent="0.25">
      <c r="A3515" t="str">
        <f t="shared" ref="A3515:A3520" si="223">"507"</f>
        <v>507</v>
      </c>
      <c r="B3515" t="str">
        <f>"9"</f>
        <v>9</v>
      </c>
      <c r="C3515" t="s">
        <v>1880</v>
      </c>
      <c r="D3515" t="str">
        <f t="shared" si="222"/>
        <v>4B</v>
      </c>
      <c r="E3515">
        <v>0</v>
      </c>
      <c r="F3515">
        <v>0</v>
      </c>
      <c r="G3515" t="s">
        <v>455</v>
      </c>
      <c r="H3515" t="s">
        <v>11</v>
      </c>
      <c r="I3515">
        <v>0</v>
      </c>
      <c r="J3515" t="s">
        <v>456</v>
      </c>
      <c r="K3515" t="s">
        <v>11</v>
      </c>
    </row>
    <row r="3516" spans="1:11" x14ac:dyDescent="0.25">
      <c r="A3516" t="str">
        <f t="shared" si="223"/>
        <v>507</v>
      </c>
      <c r="B3516" t="str">
        <f>"11"</f>
        <v>11</v>
      </c>
      <c r="C3516" t="s">
        <v>1882</v>
      </c>
      <c r="D3516" t="str">
        <f t="shared" si="222"/>
        <v>4B</v>
      </c>
      <c r="E3516">
        <v>0</v>
      </c>
      <c r="F3516">
        <v>1940</v>
      </c>
      <c r="G3516" t="s">
        <v>977</v>
      </c>
      <c r="H3516" t="s">
        <v>11</v>
      </c>
      <c r="I3516">
        <v>0</v>
      </c>
      <c r="J3516" t="s">
        <v>456</v>
      </c>
      <c r="K3516">
        <v>330</v>
      </c>
    </row>
    <row r="3517" spans="1:11" x14ac:dyDescent="0.25">
      <c r="A3517" t="str">
        <f t="shared" si="223"/>
        <v>507</v>
      </c>
      <c r="B3517" t="str">
        <f>"13"</f>
        <v>13</v>
      </c>
      <c r="C3517" t="s">
        <v>1884</v>
      </c>
      <c r="D3517" t="str">
        <f t="shared" si="222"/>
        <v>4B</v>
      </c>
      <c r="E3517">
        <v>0</v>
      </c>
      <c r="F3517">
        <v>0</v>
      </c>
      <c r="G3517" t="s">
        <v>1885</v>
      </c>
      <c r="H3517" t="s">
        <v>11</v>
      </c>
      <c r="I3517">
        <v>0</v>
      </c>
      <c r="J3517" t="s">
        <v>456</v>
      </c>
      <c r="K3517">
        <v>330</v>
      </c>
    </row>
    <row r="3518" spans="1:11" x14ac:dyDescent="0.25">
      <c r="A3518" t="str">
        <f t="shared" si="223"/>
        <v>507</v>
      </c>
      <c r="B3518" t="str">
        <f>"15"</f>
        <v>15</v>
      </c>
      <c r="C3518" t="s">
        <v>1888</v>
      </c>
      <c r="D3518" t="str">
        <f t="shared" si="222"/>
        <v>4B</v>
      </c>
      <c r="E3518">
        <v>0</v>
      </c>
      <c r="F3518">
        <v>0</v>
      </c>
      <c r="G3518" t="s">
        <v>1889</v>
      </c>
      <c r="H3518">
        <v>16</v>
      </c>
      <c r="I3518">
        <v>0</v>
      </c>
      <c r="J3518" t="s">
        <v>456</v>
      </c>
      <c r="K3518" t="s">
        <v>11</v>
      </c>
    </row>
    <row r="3519" spans="1:11" x14ac:dyDescent="0.25">
      <c r="A3519" t="str">
        <f t="shared" si="223"/>
        <v>507</v>
      </c>
      <c r="B3519" t="str">
        <f>"17"</f>
        <v>17</v>
      </c>
      <c r="C3519" t="s">
        <v>1890</v>
      </c>
      <c r="D3519" t="str">
        <f t="shared" si="222"/>
        <v>4B</v>
      </c>
      <c r="E3519">
        <v>0</v>
      </c>
      <c r="F3519">
        <v>0</v>
      </c>
      <c r="G3519" t="s">
        <v>1891</v>
      </c>
      <c r="H3519" t="s">
        <v>11</v>
      </c>
      <c r="I3519">
        <v>0</v>
      </c>
      <c r="J3519" t="s">
        <v>456</v>
      </c>
      <c r="K3519">
        <v>330</v>
      </c>
    </row>
    <row r="3520" spans="1:11" x14ac:dyDescent="0.25">
      <c r="A3520" t="str">
        <f t="shared" si="223"/>
        <v>507</v>
      </c>
      <c r="B3520" t="str">
        <f>"18"</f>
        <v>18</v>
      </c>
      <c r="C3520" t="s">
        <v>1892</v>
      </c>
      <c r="D3520" t="str">
        <f t="shared" si="222"/>
        <v>4B</v>
      </c>
      <c r="E3520">
        <v>0</v>
      </c>
      <c r="F3520">
        <v>1950</v>
      </c>
      <c r="G3520" t="s">
        <v>1891</v>
      </c>
      <c r="H3520" t="s">
        <v>11</v>
      </c>
      <c r="I3520">
        <v>0</v>
      </c>
      <c r="J3520" t="s">
        <v>456</v>
      </c>
      <c r="K3520">
        <v>330</v>
      </c>
    </row>
    <row r="3521" spans="1:11" x14ac:dyDescent="0.25">
      <c r="A3521" t="str">
        <f>"609"</f>
        <v>609</v>
      </c>
      <c r="B3521" t="str">
        <f>"1"</f>
        <v>1</v>
      </c>
      <c r="C3521" t="s">
        <v>2303</v>
      </c>
      <c r="D3521" t="str">
        <f t="shared" si="222"/>
        <v>4B</v>
      </c>
      <c r="E3521">
        <v>0</v>
      </c>
      <c r="F3521">
        <v>0</v>
      </c>
      <c r="G3521" t="s">
        <v>455</v>
      </c>
      <c r="H3521" t="s">
        <v>11</v>
      </c>
      <c r="I3521">
        <v>0</v>
      </c>
      <c r="J3521" t="s">
        <v>438</v>
      </c>
      <c r="K3521" t="s">
        <v>11</v>
      </c>
    </row>
    <row r="3522" spans="1:11" x14ac:dyDescent="0.25">
      <c r="A3522" t="str">
        <f>"609"</f>
        <v>609</v>
      </c>
      <c r="B3522" t="str">
        <f>"2.01"</f>
        <v>2.01</v>
      </c>
      <c r="C3522" t="s">
        <v>2304</v>
      </c>
      <c r="D3522" t="str">
        <f t="shared" si="222"/>
        <v>4B</v>
      </c>
      <c r="E3522">
        <v>0</v>
      </c>
      <c r="F3522">
        <v>0</v>
      </c>
      <c r="G3522" t="s">
        <v>2305</v>
      </c>
      <c r="H3522" t="s">
        <v>11</v>
      </c>
      <c r="I3522">
        <v>0</v>
      </c>
      <c r="J3522" t="s">
        <v>438</v>
      </c>
      <c r="K3522" t="s">
        <v>11</v>
      </c>
    </row>
    <row r="3523" spans="1:11" x14ac:dyDescent="0.25">
      <c r="A3523" t="str">
        <f>"609"</f>
        <v>609</v>
      </c>
      <c r="B3523" t="str">
        <f>"2.02"</f>
        <v>2.02</v>
      </c>
      <c r="C3523" t="s">
        <v>2306</v>
      </c>
      <c r="D3523" t="str">
        <f t="shared" si="222"/>
        <v>4B</v>
      </c>
      <c r="E3523">
        <v>0</v>
      </c>
      <c r="F3523">
        <v>0</v>
      </c>
      <c r="G3523" t="s">
        <v>2305</v>
      </c>
      <c r="H3523" t="s">
        <v>11</v>
      </c>
      <c r="I3523">
        <v>0</v>
      </c>
      <c r="J3523" t="s">
        <v>438</v>
      </c>
      <c r="K3523">
        <v>331</v>
      </c>
    </row>
    <row r="3524" spans="1:11" x14ac:dyDescent="0.25">
      <c r="A3524" t="str">
        <f>"609"</f>
        <v>609</v>
      </c>
      <c r="B3524" t="str">
        <f>"2.03"</f>
        <v>2.03</v>
      </c>
      <c r="C3524" t="s">
        <v>2307</v>
      </c>
      <c r="D3524" t="str">
        <f t="shared" si="222"/>
        <v>4B</v>
      </c>
      <c r="E3524">
        <v>0</v>
      </c>
      <c r="F3524">
        <v>0</v>
      </c>
      <c r="G3524" t="s">
        <v>2305</v>
      </c>
      <c r="H3524" t="s">
        <v>11</v>
      </c>
      <c r="I3524">
        <v>0</v>
      </c>
      <c r="J3524" t="s">
        <v>438</v>
      </c>
      <c r="K3524" t="s">
        <v>11</v>
      </c>
    </row>
    <row r="3525" spans="1:11" x14ac:dyDescent="0.25">
      <c r="A3525" t="str">
        <f>"101"</f>
        <v>101</v>
      </c>
      <c r="B3525" t="str">
        <f>"1"</f>
        <v>1</v>
      </c>
      <c r="C3525" t="s">
        <v>12</v>
      </c>
      <c r="D3525" t="str">
        <f t="shared" ref="D3525:D3562" si="224">"4C"</f>
        <v>4C</v>
      </c>
      <c r="E3525">
        <v>0</v>
      </c>
      <c r="F3525">
        <v>0</v>
      </c>
      <c r="G3525" t="s">
        <v>13</v>
      </c>
      <c r="H3525" t="s">
        <v>11</v>
      </c>
      <c r="I3525">
        <v>0</v>
      </c>
      <c r="J3525" t="s">
        <v>14</v>
      </c>
      <c r="K3525" t="s">
        <v>11</v>
      </c>
    </row>
    <row r="3526" spans="1:11" x14ac:dyDescent="0.25">
      <c r="A3526" t="str">
        <f>"103"</f>
        <v>103</v>
      </c>
      <c r="B3526" t="str">
        <f>"1"</f>
        <v>1</v>
      </c>
      <c r="C3526" t="s">
        <v>15</v>
      </c>
      <c r="D3526" t="str">
        <f t="shared" si="224"/>
        <v>4C</v>
      </c>
      <c r="E3526">
        <v>0</v>
      </c>
      <c r="F3526">
        <v>0</v>
      </c>
      <c r="G3526" t="s">
        <v>16</v>
      </c>
      <c r="H3526" t="s">
        <v>17</v>
      </c>
      <c r="I3526">
        <v>0</v>
      </c>
      <c r="J3526" t="s">
        <v>14</v>
      </c>
      <c r="K3526" t="s">
        <v>11</v>
      </c>
    </row>
    <row r="3527" spans="1:11" x14ac:dyDescent="0.25">
      <c r="A3527" t="str">
        <f>"205"</f>
        <v>205</v>
      </c>
      <c r="B3527" t="str">
        <f>"15"</f>
        <v>15</v>
      </c>
      <c r="C3527" t="s">
        <v>494</v>
      </c>
      <c r="D3527" t="str">
        <f t="shared" si="224"/>
        <v>4C</v>
      </c>
      <c r="E3527">
        <v>0</v>
      </c>
      <c r="F3527">
        <v>12</v>
      </c>
      <c r="G3527" t="s">
        <v>495</v>
      </c>
      <c r="H3527" t="s">
        <v>11</v>
      </c>
      <c r="I3527">
        <v>0</v>
      </c>
      <c r="J3527" t="s">
        <v>481</v>
      </c>
      <c r="K3527">
        <v>20</v>
      </c>
    </row>
    <row r="3528" spans="1:11" x14ac:dyDescent="0.25">
      <c r="A3528" t="str">
        <f>"205"</f>
        <v>205</v>
      </c>
      <c r="B3528" t="str">
        <f>"17"</f>
        <v>17</v>
      </c>
      <c r="C3528" t="s">
        <v>497</v>
      </c>
      <c r="D3528" t="str">
        <f t="shared" si="224"/>
        <v>4C</v>
      </c>
      <c r="E3528">
        <v>0</v>
      </c>
      <c r="F3528">
        <v>12</v>
      </c>
      <c r="G3528" t="s">
        <v>495</v>
      </c>
      <c r="H3528" t="s">
        <v>11</v>
      </c>
      <c r="I3528">
        <v>0</v>
      </c>
      <c r="J3528" t="s">
        <v>481</v>
      </c>
      <c r="K3528">
        <v>20</v>
      </c>
    </row>
    <row r="3529" spans="1:11" x14ac:dyDescent="0.25">
      <c r="A3529" t="str">
        <f>"206"</f>
        <v>206</v>
      </c>
      <c r="B3529" t="str">
        <f>"2"</f>
        <v>2</v>
      </c>
      <c r="C3529" t="s">
        <v>513</v>
      </c>
      <c r="D3529" t="str">
        <f t="shared" si="224"/>
        <v>4C</v>
      </c>
      <c r="E3529">
        <v>0</v>
      </c>
      <c r="F3529">
        <v>275</v>
      </c>
      <c r="G3529" t="s">
        <v>514</v>
      </c>
      <c r="H3529" t="s">
        <v>11</v>
      </c>
      <c r="I3529">
        <v>0</v>
      </c>
      <c r="J3529" t="s">
        <v>14</v>
      </c>
      <c r="K3529" t="s">
        <v>11</v>
      </c>
    </row>
    <row r="3530" spans="1:11" x14ac:dyDescent="0.25">
      <c r="A3530" t="str">
        <f>"307"</f>
        <v>307</v>
      </c>
      <c r="B3530" t="str">
        <f>"2.01"</f>
        <v>2.01</v>
      </c>
      <c r="C3530" t="s">
        <v>832</v>
      </c>
      <c r="D3530" t="str">
        <f t="shared" si="224"/>
        <v>4C</v>
      </c>
      <c r="E3530">
        <v>0</v>
      </c>
      <c r="F3530">
        <v>0</v>
      </c>
      <c r="G3530" t="s">
        <v>833</v>
      </c>
      <c r="H3530" t="s">
        <v>11</v>
      </c>
      <c r="I3530">
        <v>0</v>
      </c>
      <c r="J3530" t="s">
        <v>438</v>
      </c>
      <c r="K3530" t="s">
        <v>11</v>
      </c>
    </row>
    <row r="3531" spans="1:11" x14ac:dyDescent="0.25">
      <c r="A3531" t="str">
        <f>"307"</f>
        <v>307</v>
      </c>
      <c r="B3531" t="str">
        <f>"4"</f>
        <v>4</v>
      </c>
      <c r="C3531" t="s">
        <v>835</v>
      </c>
      <c r="D3531" t="str">
        <f t="shared" si="224"/>
        <v>4C</v>
      </c>
      <c r="E3531">
        <v>0</v>
      </c>
      <c r="F3531">
        <v>5</v>
      </c>
      <c r="G3531" t="s">
        <v>836</v>
      </c>
      <c r="H3531" t="s">
        <v>11</v>
      </c>
      <c r="I3531">
        <v>0</v>
      </c>
      <c r="J3531" t="s">
        <v>640</v>
      </c>
      <c r="K3531">
        <v>29</v>
      </c>
    </row>
    <row r="3532" spans="1:11" x14ac:dyDescent="0.25">
      <c r="A3532" t="str">
        <f>"307"</f>
        <v>307</v>
      </c>
      <c r="B3532" t="str">
        <f>"8"</f>
        <v>8</v>
      </c>
      <c r="C3532" t="s">
        <v>840</v>
      </c>
      <c r="D3532" t="str">
        <f t="shared" si="224"/>
        <v>4C</v>
      </c>
      <c r="E3532">
        <v>0</v>
      </c>
      <c r="F3532">
        <v>9</v>
      </c>
      <c r="G3532" t="s">
        <v>841</v>
      </c>
      <c r="H3532" t="s">
        <v>11</v>
      </c>
      <c r="I3532">
        <v>0</v>
      </c>
      <c r="J3532" t="s">
        <v>640</v>
      </c>
      <c r="K3532">
        <v>20</v>
      </c>
    </row>
    <row r="3533" spans="1:11" x14ac:dyDescent="0.25">
      <c r="A3533" t="str">
        <f>"313"</f>
        <v>313</v>
      </c>
      <c r="B3533" t="str">
        <f>"3"</f>
        <v>3</v>
      </c>
      <c r="C3533" t="s">
        <v>980</v>
      </c>
      <c r="D3533" t="str">
        <f t="shared" si="224"/>
        <v>4C</v>
      </c>
      <c r="E3533">
        <v>0</v>
      </c>
      <c r="F3533">
        <v>0</v>
      </c>
      <c r="G3533" t="s">
        <v>981</v>
      </c>
      <c r="H3533" t="s">
        <v>11</v>
      </c>
      <c r="I3533">
        <v>0</v>
      </c>
      <c r="J3533" t="s">
        <v>438</v>
      </c>
      <c r="K3533" t="s">
        <v>11</v>
      </c>
    </row>
    <row r="3534" spans="1:11" x14ac:dyDescent="0.25">
      <c r="A3534" t="str">
        <f>"314"</f>
        <v>314</v>
      </c>
      <c r="B3534" t="str">
        <f>"7"</f>
        <v>7</v>
      </c>
      <c r="C3534" t="s">
        <v>994</v>
      </c>
      <c r="D3534" t="str">
        <f t="shared" si="224"/>
        <v>4C</v>
      </c>
      <c r="E3534">
        <v>0</v>
      </c>
      <c r="F3534">
        <v>5</v>
      </c>
      <c r="G3534" t="s">
        <v>995</v>
      </c>
      <c r="H3534" t="s">
        <v>11</v>
      </c>
      <c r="I3534">
        <v>0</v>
      </c>
      <c r="J3534" t="s">
        <v>438</v>
      </c>
      <c r="K3534">
        <v>29</v>
      </c>
    </row>
    <row r="3535" spans="1:11" x14ac:dyDescent="0.25">
      <c r="A3535" t="str">
        <f>"401"</f>
        <v>401</v>
      </c>
      <c r="B3535" t="str">
        <f>"2"</f>
        <v>2</v>
      </c>
      <c r="C3535" t="s">
        <v>1035</v>
      </c>
      <c r="D3535" t="str">
        <f t="shared" si="224"/>
        <v>4C</v>
      </c>
      <c r="E3535">
        <v>0</v>
      </c>
      <c r="F3535">
        <v>117</v>
      </c>
      <c r="G3535" t="s">
        <v>1036</v>
      </c>
      <c r="H3535" t="s">
        <v>11</v>
      </c>
      <c r="I3535">
        <v>0</v>
      </c>
      <c r="J3535" t="s">
        <v>14</v>
      </c>
      <c r="K3535">
        <v>20</v>
      </c>
    </row>
    <row r="3536" spans="1:11" x14ac:dyDescent="0.25">
      <c r="A3536" t="str">
        <f>"418"</f>
        <v>418</v>
      </c>
      <c r="B3536" t="str">
        <f>"12"</f>
        <v>12</v>
      </c>
      <c r="C3536" t="s">
        <v>1688</v>
      </c>
      <c r="D3536" t="str">
        <f t="shared" si="224"/>
        <v>4C</v>
      </c>
      <c r="E3536">
        <v>0</v>
      </c>
      <c r="F3536">
        <v>5</v>
      </c>
      <c r="G3536" t="s">
        <v>1689</v>
      </c>
      <c r="H3536" t="s">
        <v>11</v>
      </c>
      <c r="I3536">
        <v>0</v>
      </c>
      <c r="J3536" t="s">
        <v>19</v>
      </c>
      <c r="K3536" t="s">
        <v>11</v>
      </c>
    </row>
    <row r="3537" spans="1:11" x14ac:dyDescent="0.25">
      <c r="A3537" t="str">
        <f>"504"</f>
        <v>504</v>
      </c>
      <c r="B3537" t="str">
        <f>"7"</f>
        <v>7</v>
      </c>
      <c r="C3537" t="s">
        <v>1866</v>
      </c>
      <c r="D3537" t="str">
        <f t="shared" si="224"/>
        <v>4C</v>
      </c>
      <c r="E3537">
        <v>0</v>
      </c>
      <c r="F3537">
        <v>24</v>
      </c>
      <c r="G3537" t="s">
        <v>1867</v>
      </c>
      <c r="H3537" t="s">
        <v>11</v>
      </c>
      <c r="I3537">
        <v>0</v>
      </c>
      <c r="J3537" t="s">
        <v>1865</v>
      </c>
      <c r="K3537">
        <v>20</v>
      </c>
    </row>
    <row r="3538" spans="1:11" x14ac:dyDescent="0.25">
      <c r="A3538" t="str">
        <f>"505"</f>
        <v>505</v>
      </c>
      <c r="B3538" t="str">
        <f>"1"</f>
        <v>1</v>
      </c>
      <c r="C3538" t="s">
        <v>1868</v>
      </c>
      <c r="D3538" t="str">
        <f t="shared" si="224"/>
        <v>4C</v>
      </c>
      <c r="E3538">
        <v>0</v>
      </c>
      <c r="F3538">
        <v>0</v>
      </c>
      <c r="G3538" t="s">
        <v>1869</v>
      </c>
      <c r="H3538" t="s">
        <v>11</v>
      </c>
      <c r="I3538">
        <v>0</v>
      </c>
      <c r="J3538" t="s">
        <v>14</v>
      </c>
      <c r="K3538" t="s">
        <v>11</v>
      </c>
    </row>
    <row r="3539" spans="1:11" x14ac:dyDescent="0.25">
      <c r="A3539" t="str">
        <f>"511"</f>
        <v>511</v>
      </c>
      <c r="B3539" t="str">
        <f>"9"</f>
        <v>9</v>
      </c>
      <c r="C3539" t="s">
        <v>1948</v>
      </c>
      <c r="D3539" t="str">
        <f t="shared" si="224"/>
        <v>4C</v>
      </c>
      <c r="E3539">
        <v>0</v>
      </c>
      <c r="F3539">
        <v>25</v>
      </c>
      <c r="G3539" t="s">
        <v>1949</v>
      </c>
      <c r="H3539" t="s">
        <v>11</v>
      </c>
      <c r="I3539">
        <v>0</v>
      </c>
      <c r="J3539" t="s">
        <v>1865</v>
      </c>
      <c r="K3539">
        <v>29</v>
      </c>
    </row>
    <row r="3540" spans="1:11" x14ac:dyDescent="0.25">
      <c r="A3540" t="str">
        <f>"513"</f>
        <v>513</v>
      </c>
      <c r="B3540" t="str">
        <f>"8"</f>
        <v>8</v>
      </c>
      <c r="C3540" t="s">
        <v>2012</v>
      </c>
      <c r="D3540" t="str">
        <f t="shared" si="224"/>
        <v>4C</v>
      </c>
      <c r="E3540">
        <v>0</v>
      </c>
      <c r="F3540">
        <v>12</v>
      </c>
      <c r="G3540" t="s">
        <v>495</v>
      </c>
      <c r="H3540" t="s">
        <v>11</v>
      </c>
      <c r="I3540">
        <v>0</v>
      </c>
      <c r="J3540" t="s">
        <v>1865</v>
      </c>
      <c r="K3540">
        <v>29</v>
      </c>
    </row>
    <row r="3541" spans="1:11" x14ac:dyDescent="0.25">
      <c r="A3541" t="str">
        <f>"513"</f>
        <v>513</v>
      </c>
      <c r="B3541" t="str">
        <f>"14"</f>
        <v>14</v>
      </c>
      <c r="C3541" t="s">
        <v>2019</v>
      </c>
      <c r="D3541" t="str">
        <f t="shared" si="224"/>
        <v>4C</v>
      </c>
      <c r="E3541">
        <v>0</v>
      </c>
      <c r="F3541">
        <v>25</v>
      </c>
      <c r="G3541" t="s">
        <v>2020</v>
      </c>
      <c r="H3541" t="s">
        <v>11</v>
      </c>
      <c r="I3541">
        <v>0</v>
      </c>
      <c r="J3541" t="s">
        <v>1865</v>
      </c>
      <c r="K3541" t="s">
        <v>11</v>
      </c>
    </row>
    <row r="3542" spans="1:11" x14ac:dyDescent="0.25">
      <c r="A3542" t="str">
        <f>"604"</f>
        <v>604</v>
      </c>
      <c r="B3542" t="str">
        <f>"1"</f>
        <v>1</v>
      </c>
      <c r="C3542" t="s">
        <v>2134</v>
      </c>
      <c r="D3542" t="str">
        <f t="shared" si="224"/>
        <v>4C</v>
      </c>
      <c r="E3542">
        <v>0</v>
      </c>
      <c r="F3542">
        <v>8</v>
      </c>
      <c r="G3542" t="s">
        <v>2135</v>
      </c>
      <c r="H3542" t="s">
        <v>11</v>
      </c>
      <c r="I3542">
        <v>0</v>
      </c>
      <c r="J3542" t="s">
        <v>481</v>
      </c>
      <c r="K3542" t="s">
        <v>11</v>
      </c>
    </row>
    <row r="3543" spans="1:11" x14ac:dyDescent="0.25">
      <c r="A3543" t="str">
        <f>"605"</f>
        <v>605</v>
      </c>
      <c r="B3543" t="str">
        <f>"17"</f>
        <v>17</v>
      </c>
      <c r="C3543" t="s">
        <v>2191</v>
      </c>
      <c r="D3543" t="str">
        <f t="shared" si="224"/>
        <v>4C</v>
      </c>
      <c r="E3543">
        <v>0</v>
      </c>
      <c r="F3543">
        <v>21</v>
      </c>
      <c r="G3543" t="s">
        <v>2192</v>
      </c>
      <c r="H3543" t="s">
        <v>11</v>
      </c>
      <c r="I3543">
        <v>0</v>
      </c>
      <c r="J3543" t="s">
        <v>2171</v>
      </c>
      <c r="K3543" t="s">
        <v>11</v>
      </c>
    </row>
    <row r="3544" spans="1:11" x14ac:dyDescent="0.25">
      <c r="A3544" t="str">
        <f>"606"</f>
        <v>606</v>
      </c>
      <c r="B3544" t="str">
        <f>"27"</f>
        <v>27</v>
      </c>
      <c r="C3544" t="s">
        <v>2236</v>
      </c>
      <c r="D3544" t="str">
        <f t="shared" si="224"/>
        <v>4C</v>
      </c>
      <c r="E3544">
        <v>0</v>
      </c>
      <c r="F3544">
        <v>15</v>
      </c>
      <c r="G3544" t="s">
        <v>2237</v>
      </c>
      <c r="H3544" t="s">
        <v>11</v>
      </c>
      <c r="I3544">
        <v>0</v>
      </c>
      <c r="J3544" t="s">
        <v>438</v>
      </c>
      <c r="K3544" t="s">
        <v>11</v>
      </c>
    </row>
    <row r="3545" spans="1:11" x14ac:dyDescent="0.25">
      <c r="A3545" t="str">
        <f>"606"</f>
        <v>606</v>
      </c>
      <c r="B3545" t="str">
        <f>"39"</f>
        <v>39</v>
      </c>
      <c r="C3545" t="s">
        <v>2248</v>
      </c>
      <c r="D3545" t="str">
        <f t="shared" si="224"/>
        <v>4C</v>
      </c>
      <c r="E3545">
        <v>0</v>
      </c>
      <c r="F3545">
        <v>29</v>
      </c>
      <c r="G3545" t="s">
        <v>2249</v>
      </c>
      <c r="H3545" t="s">
        <v>11</v>
      </c>
      <c r="I3545">
        <v>0</v>
      </c>
      <c r="J3545" t="s">
        <v>438</v>
      </c>
      <c r="K3545">
        <v>20</v>
      </c>
    </row>
    <row r="3546" spans="1:11" x14ac:dyDescent="0.25">
      <c r="A3546" t="str">
        <f>"607"</f>
        <v>607</v>
      </c>
      <c r="B3546" t="str">
        <f>"2"</f>
        <v>2</v>
      </c>
      <c r="C3546" t="s">
        <v>2251</v>
      </c>
      <c r="D3546" t="str">
        <f t="shared" si="224"/>
        <v>4C</v>
      </c>
      <c r="E3546">
        <v>0</v>
      </c>
      <c r="F3546">
        <v>27</v>
      </c>
      <c r="G3546" t="s">
        <v>2252</v>
      </c>
      <c r="H3546" t="s">
        <v>11</v>
      </c>
      <c r="I3546">
        <v>0</v>
      </c>
      <c r="J3546" t="s">
        <v>481</v>
      </c>
      <c r="K3546">
        <v>29</v>
      </c>
    </row>
    <row r="3547" spans="1:11" x14ac:dyDescent="0.25">
      <c r="A3547" t="str">
        <f>"609"</f>
        <v>609</v>
      </c>
      <c r="B3547" t="str">
        <f>"3"</f>
        <v>3</v>
      </c>
      <c r="C3547" t="s">
        <v>2308</v>
      </c>
      <c r="D3547" t="str">
        <f t="shared" si="224"/>
        <v>4C</v>
      </c>
      <c r="E3547">
        <v>0</v>
      </c>
      <c r="F3547">
        <v>27</v>
      </c>
      <c r="G3547" t="s">
        <v>2309</v>
      </c>
      <c r="H3547" t="s">
        <v>11</v>
      </c>
      <c r="I3547">
        <v>0</v>
      </c>
      <c r="J3547" t="s">
        <v>438</v>
      </c>
      <c r="K3547" t="s">
        <v>11</v>
      </c>
    </row>
    <row r="3548" spans="1:11" x14ac:dyDescent="0.25">
      <c r="A3548" t="str">
        <f>"901"</f>
        <v>901</v>
      </c>
      <c r="B3548" t="str">
        <f>"1"</f>
        <v>1</v>
      </c>
      <c r="C3548" t="s">
        <v>2974</v>
      </c>
      <c r="D3548" t="str">
        <f t="shared" si="224"/>
        <v>4C</v>
      </c>
      <c r="E3548">
        <v>0</v>
      </c>
      <c r="F3548">
        <v>25</v>
      </c>
      <c r="G3548" t="s">
        <v>1949</v>
      </c>
      <c r="H3548" t="s">
        <v>11</v>
      </c>
      <c r="I3548">
        <v>0</v>
      </c>
      <c r="J3548" t="s">
        <v>2171</v>
      </c>
      <c r="K3548" t="s">
        <v>11</v>
      </c>
    </row>
    <row r="3549" spans="1:11" x14ac:dyDescent="0.25">
      <c r="A3549" t="str">
        <f>"911"</f>
        <v>911</v>
      </c>
      <c r="B3549" t="str">
        <f>"3.01"</f>
        <v>3.01</v>
      </c>
      <c r="C3549" t="s">
        <v>3316</v>
      </c>
      <c r="D3549" t="str">
        <f t="shared" si="224"/>
        <v>4C</v>
      </c>
      <c r="E3549">
        <v>0</v>
      </c>
      <c r="F3549">
        <v>0</v>
      </c>
      <c r="G3549" t="s">
        <v>18</v>
      </c>
      <c r="H3549" t="s">
        <v>11</v>
      </c>
      <c r="I3549">
        <v>0</v>
      </c>
      <c r="J3549" t="s">
        <v>438</v>
      </c>
      <c r="K3549" t="s">
        <v>11</v>
      </c>
    </row>
    <row r="3550" spans="1:11" x14ac:dyDescent="0.25">
      <c r="A3550" t="str">
        <f>"911"</f>
        <v>911</v>
      </c>
      <c r="B3550" t="str">
        <f>"29"</f>
        <v>29</v>
      </c>
      <c r="C3550" t="s">
        <v>3345</v>
      </c>
      <c r="D3550" t="str">
        <f t="shared" si="224"/>
        <v>4C</v>
      </c>
      <c r="E3550">
        <v>0</v>
      </c>
      <c r="F3550">
        <v>37</v>
      </c>
      <c r="G3550" t="s">
        <v>3346</v>
      </c>
      <c r="H3550" t="s">
        <v>11</v>
      </c>
      <c r="I3550">
        <v>0</v>
      </c>
      <c r="J3550" t="s">
        <v>14</v>
      </c>
      <c r="K3550" t="s">
        <v>11</v>
      </c>
    </row>
    <row r="3551" spans="1:11" x14ac:dyDescent="0.25">
      <c r="A3551" t="str">
        <f>"912"</f>
        <v>912</v>
      </c>
      <c r="B3551" t="str">
        <f>"4"</f>
        <v>4</v>
      </c>
      <c r="C3551" t="s">
        <v>3358</v>
      </c>
      <c r="D3551" t="str">
        <f t="shared" si="224"/>
        <v>4C</v>
      </c>
      <c r="E3551">
        <v>0</v>
      </c>
      <c r="F3551" t="s">
        <v>11</v>
      </c>
      <c r="G3551" t="s">
        <v>3359</v>
      </c>
      <c r="H3551" t="s">
        <v>11</v>
      </c>
      <c r="I3551">
        <v>0</v>
      </c>
      <c r="J3551" t="s">
        <v>1865</v>
      </c>
      <c r="K3551">
        <v>20</v>
      </c>
    </row>
    <row r="3552" spans="1:11" x14ac:dyDescent="0.25">
      <c r="A3552" t="str">
        <f>"912"</f>
        <v>912</v>
      </c>
      <c r="B3552" t="str">
        <f>"8"</f>
        <v>8</v>
      </c>
      <c r="C3552" t="s">
        <v>3362</v>
      </c>
      <c r="D3552" t="str">
        <f t="shared" si="224"/>
        <v>4C</v>
      </c>
      <c r="E3552">
        <v>0</v>
      </c>
      <c r="F3552">
        <v>18</v>
      </c>
      <c r="G3552" t="s">
        <v>3363</v>
      </c>
      <c r="H3552" t="s">
        <v>11</v>
      </c>
      <c r="I3552">
        <v>0</v>
      </c>
      <c r="J3552" t="s">
        <v>1865</v>
      </c>
      <c r="K3552" t="s">
        <v>11</v>
      </c>
    </row>
    <row r="3553" spans="1:11" x14ac:dyDescent="0.25">
      <c r="A3553" t="str">
        <f>"912"</f>
        <v>912</v>
      </c>
      <c r="B3553" t="str">
        <f>"9"</f>
        <v>9</v>
      </c>
      <c r="C3553" t="s">
        <v>3364</v>
      </c>
      <c r="D3553" t="str">
        <f t="shared" si="224"/>
        <v>4C</v>
      </c>
      <c r="E3553">
        <v>0</v>
      </c>
      <c r="F3553">
        <v>22</v>
      </c>
      <c r="G3553" t="s">
        <v>3365</v>
      </c>
      <c r="H3553" t="s">
        <v>11</v>
      </c>
      <c r="I3553">
        <v>0</v>
      </c>
      <c r="J3553" t="s">
        <v>1865</v>
      </c>
      <c r="K3553" t="s">
        <v>11</v>
      </c>
    </row>
    <row r="3554" spans="1:11" x14ac:dyDescent="0.25">
      <c r="A3554" t="str">
        <f>"912"</f>
        <v>912</v>
      </c>
      <c r="B3554" t="str">
        <f>"11"</f>
        <v>11</v>
      </c>
      <c r="C3554" t="s">
        <v>3367</v>
      </c>
      <c r="D3554" t="str">
        <f t="shared" si="224"/>
        <v>4C</v>
      </c>
      <c r="E3554">
        <v>0</v>
      </c>
      <c r="F3554">
        <v>20</v>
      </c>
      <c r="G3554" t="s">
        <v>3368</v>
      </c>
      <c r="H3554" t="s">
        <v>11</v>
      </c>
      <c r="I3554">
        <v>0</v>
      </c>
      <c r="J3554" t="s">
        <v>1865</v>
      </c>
      <c r="K3554" t="s">
        <v>11</v>
      </c>
    </row>
    <row r="3555" spans="1:11" x14ac:dyDescent="0.25">
      <c r="A3555" t="str">
        <f>"913"</f>
        <v>913</v>
      </c>
      <c r="B3555" t="str">
        <f>"16"</f>
        <v>16</v>
      </c>
      <c r="C3555" t="s">
        <v>3377</v>
      </c>
      <c r="D3555" t="str">
        <f t="shared" si="224"/>
        <v>4C</v>
      </c>
      <c r="E3555">
        <v>0</v>
      </c>
      <c r="F3555">
        <v>23</v>
      </c>
      <c r="G3555" t="s">
        <v>3378</v>
      </c>
      <c r="H3555" t="s">
        <v>11</v>
      </c>
      <c r="I3555">
        <v>0</v>
      </c>
      <c r="J3555" t="s">
        <v>14</v>
      </c>
      <c r="K3555" t="s">
        <v>11</v>
      </c>
    </row>
    <row r="3556" spans="1:11" x14ac:dyDescent="0.25">
      <c r="A3556" t="str">
        <f>"913"</f>
        <v>913</v>
      </c>
      <c r="B3556" t="str">
        <f>"19"</f>
        <v>19</v>
      </c>
      <c r="C3556" t="s">
        <v>3382</v>
      </c>
      <c r="D3556" t="str">
        <f t="shared" si="224"/>
        <v>4C</v>
      </c>
      <c r="E3556">
        <v>0</v>
      </c>
      <c r="F3556">
        <v>56</v>
      </c>
      <c r="G3556" t="s">
        <v>3383</v>
      </c>
      <c r="H3556" t="s">
        <v>11</v>
      </c>
      <c r="I3556">
        <v>0</v>
      </c>
      <c r="J3556" t="s">
        <v>14</v>
      </c>
      <c r="K3556" t="s">
        <v>11</v>
      </c>
    </row>
    <row r="3557" spans="1:11" x14ac:dyDescent="0.25">
      <c r="A3557" t="str">
        <f>"913"</f>
        <v>913</v>
      </c>
      <c r="B3557" t="str">
        <f>"20"</f>
        <v>20</v>
      </c>
      <c r="C3557" t="s">
        <v>3384</v>
      </c>
      <c r="D3557" t="str">
        <f t="shared" si="224"/>
        <v>4C</v>
      </c>
      <c r="E3557">
        <v>0</v>
      </c>
      <c r="F3557">
        <v>0</v>
      </c>
      <c r="G3557" t="s">
        <v>3385</v>
      </c>
      <c r="H3557" t="s">
        <v>11</v>
      </c>
      <c r="I3557">
        <v>0</v>
      </c>
      <c r="J3557" t="s">
        <v>14</v>
      </c>
      <c r="K3557">
        <v>20</v>
      </c>
    </row>
    <row r="3558" spans="1:11" x14ac:dyDescent="0.25">
      <c r="A3558" t="str">
        <f>"1109"</f>
        <v>1109</v>
      </c>
      <c r="B3558" t="str">
        <f>"32"</f>
        <v>32</v>
      </c>
      <c r="C3558" t="s">
        <v>4014</v>
      </c>
      <c r="D3558" t="str">
        <f t="shared" si="224"/>
        <v>4C</v>
      </c>
      <c r="E3558">
        <v>0</v>
      </c>
      <c r="F3558">
        <v>40</v>
      </c>
      <c r="G3558" t="s">
        <v>4015</v>
      </c>
      <c r="H3558" t="s">
        <v>11</v>
      </c>
      <c r="I3558">
        <v>0</v>
      </c>
      <c r="J3558" t="s">
        <v>14</v>
      </c>
      <c r="K3558" t="s">
        <v>11</v>
      </c>
    </row>
    <row r="3559" spans="1:11" x14ac:dyDescent="0.25">
      <c r="A3559" t="str">
        <f>"1114"</f>
        <v>1114</v>
      </c>
      <c r="B3559" t="str">
        <f>"2"</f>
        <v>2</v>
      </c>
      <c r="C3559" t="s">
        <v>4142</v>
      </c>
      <c r="D3559" t="str">
        <f t="shared" si="224"/>
        <v>4C</v>
      </c>
      <c r="E3559">
        <v>0</v>
      </c>
      <c r="F3559">
        <v>52</v>
      </c>
      <c r="G3559" t="s">
        <v>4143</v>
      </c>
      <c r="H3559" t="s">
        <v>11</v>
      </c>
      <c r="I3559">
        <v>0</v>
      </c>
      <c r="J3559" t="s">
        <v>14</v>
      </c>
      <c r="K3559">
        <v>29</v>
      </c>
    </row>
    <row r="3560" spans="1:11" x14ac:dyDescent="0.25">
      <c r="A3560" t="str">
        <f>"1114"</f>
        <v>1114</v>
      </c>
      <c r="B3560" t="str">
        <f>"4"</f>
        <v>4</v>
      </c>
      <c r="C3560" t="s">
        <v>4145</v>
      </c>
      <c r="D3560" t="str">
        <f t="shared" si="224"/>
        <v>4C</v>
      </c>
      <c r="E3560">
        <v>0</v>
      </c>
      <c r="F3560">
        <v>0</v>
      </c>
      <c r="G3560" t="s">
        <v>4146</v>
      </c>
      <c r="H3560" t="s">
        <v>11</v>
      </c>
      <c r="I3560">
        <v>0</v>
      </c>
      <c r="J3560" t="s">
        <v>14</v>
      </c>
      <c r="K3560" t="s">
        <v>11</v>
      </c>
    </row>
    <row r="3561" spans="1:11" x14ac:dyDescent="0.25">
      <c r="A3561" t="str">
        <f>"1114"</f>
        <v>1114</v>
      </c>
      <c r="B3561" t="str">
        <f>"6"</f>
        <v>6</v>
      </c>
      <c r="C3561" t="s">
        <v>4148</v>
      </c>
      <c r="D3561" t="str">
        <f t="shared" si="224"/>
        <v>4C</v>
      </c>
      <c r="E3561">
        <v>0</v>
      </c>
      <c r="F3561">
        <v>22</v>
      </c>
      <c r="G3561" t="s">
        <v>3365</v>
      </c>
      <c r="H3561" t="s">
        <v>4149</v>
      </c>
      <c r="I3561">
        <v>0</v>
      </c>
      <c r="J3561" t="s">
        <v>14</v>
      </c>
      <c r="K3561">
        <v>20</v>
      </c>
    </row>
    <row r="3562" spans="1:11" x14ac:dyDescent="0.25">
      <c r="A3562" t="str">
        <f>"1115"</f>
        <v>1115</v>
      </c>
      <c r="B3562" t="str">
        <f>"3"</f>
        <v>3</v>
      </c>
      <c r="C3562" t="s">
        <v>4176</v>
      </c>
      <c r="D3562" t="str">
        <f t="shared" si="224"/>
        <v>4C</v>
      </c>
      <c r="E3562">
        <v>0</v>
      </c>
      <c r="F3562">
        <v>6</v>
      </c>
      <c r="G3562" t="s">
        <v>4177</v>
      </c>
      <c r="H3562" t="s">
        <v>11</v>
      </c>
      <c r="I3562">
        <v>0</v>
      </c>
      <c r="J3562" t="s">
        <v>438</v>
      </c>
      <c r="K3562" t="s">
        <v>11</v>
      </c>
    </row>
    <row r="3563" spans="1:11" x14ac:dyDescent="0.25">
      <c r="A3563" t="str">
        <f>"2000"</f>
        <v>2000</v>
      </c>
      <c r="B3563" t="str">
        <f>"1"</f>
        <v>1</v>
      </c>
      <c r="C3563" t="s">
        <v>4194</v>
      </c>
      <c r="D3563" t="str">
        <f t="shared" ref="D3563:D3587" si="225">"5A"</f>
        <v>5A</v>
      </c>
      <c r="E3563">
        <v>0</v>
      </c>
      <c r="F3563" t="s">
        <v>11</v>
      </c>
      <c r="G3563" t="s">
        <v>4195</v>
      </c>
      <c r="H3563" t="s">
        <v>11</v>
      </c>
      <c r="J3563" t="s">
        <v>11</v>
      </c>
      <c r="K3563" t="s">
        <v>11</v>
      </c>
    </row>
    <row r="3564" spans="1:11" x14ac:dyDescent="0.25">
      <c r="A3564" t="str">
        <f>"2000"</f>
        <v>2000</v>
      </c>
      <c r="B3564" t="str">
        <f>"5"</f>
        <v>5</v>
      </c>
      <c r="C3564" t="s">
        <v>4197</v>
      </c>
      <c r="D3564" t="str">
        <f t="shared" si="225"/>
        <v>5A</v>
      </c>
      <c r="E3564">
        <v>0</v>
      </c>
      <c r="F3564" t="s">
        <v>11</v>
      </c>
      <c r="G3564" t="s">
        <v>4195</v>
      </c>
      <c r="H3564" t="s">
        <v>11</v>
      </c>
      <c r="J3564" t="s">
        <v>11</v>
      </c>
      <c r="K3564" t="s">
        <v>11</v>
      </c>
    </row>
    <row r="3565" spans="1:11" x14ac:dyDescent="0.25">
      <c r="A3565" t="str">
        <f t="shared" ref="A3565:A3587" si="226">"3000"</f>
        <v>3000</v>
      </c>
      <c r="B3565" t="str">
        <f>"2"</f>
        <v>2</v>
      </c>
      <c r="C3565" t="s">
        <v>4199</v>
      </c>
      <c r="D3565" t="str">
        <f t="shared" si="225"/>
        <v>5A</v>
      </c>
      <c r="E3565">
        <v>0</v>
      </c>
      <c r="F3565" t="s">
        <v>11</v>
      </c>
      <c r="G3565" t="s">
        <v>4195</v>
      </c>
      <c r="H3565" t="s">
        <v>11</v>
      </c>
      <c r="J3565" t="s">
        <v>11</v>
      </c>
      <c r="K3565" t="s">
        <v>11</v>
      </c>
    </row>
    <row r="3566" spans="1:11" x14ac:dyDescent="0.25">
      <c r="A3566" t="str">
        <f t="shared" si="226"/>
        <v>3000</v>
      </c>
      <c r="B3566" t="str">
        <f>"3"</f>
        <v>3</v>
      </c>
      <c r="C3566" t="s">
        <v>4199</v>
      </c>
      <c r="D3566" t="str">
        <f t="shared" si="225"/>
        <v>5A</v>
      </c>
      <c r="E3566">
        <v>0</v>
      </c>
      <c r="F3566" t="s">
        <v>11</v>
      </c>
      <c r="G3566" t="s">
        <v>4195</v>
      </c>
      <c r="H3566" t="s">
        <v>11</v>
      </c>
      <c r="J3566" t="s">
        <v>11</v>
      </c>
      <c r="K3566" t="s">
        <v>11</v>
      </c>
    </row>
    <row r="3567" spans="1:11" x14ac:dyDescent="0.25">
      <c r="A3567" t="str">
        <f t="shared" si="226"/>
        <v>3000</v>
      </c>
      <c r="B3567" t="str">
        <f>"4"</f>
        <v>4</v>
      </c>
      <c r="C3567" t="s">
        <v>4200</v>
      </c>
      <c r="D3567" t="str">
        <f t="shared" si="225"/>
        <v>5A</v>
      </c>
      <c r="E3567">
        <v>0</v>
      </c>
      <c r="F3567" t="s">
        <v>11</v>
      </c>
      <c r="G3567" t="s">
        <v>4195</v>
      </c>
      <c r="H3567" t="s">
        <v>11</v>
      </c>
      <c r="J3567" t="s">
        <v>11</v>
      </c>
      <c r="K3567" t="s">
        <v>11</v>
      </c>
    </row>
    <row r="3568" spans="1:11" x14ac:dyDescent="0.25">
      <c r="A3568" t="str">
        <f t="shared" si="226"/>
        <v>3000</v>
      </c>
      <c r="B3568" t="str">
        <f>"6"</f>
        <v>6</v>
      </c>
      <c r="C3568" t="s">
        <v>4200</v>
      </c>
      <c r="D3568" t="str">
        <f t="shared" si="225"/>
        <v>5A</v>
      </c>
      <c r="E3568">
        <v>0</v>
      </c>
      <c r="F3568" t="s">
        <v>11</v>
      </c>
      <c r="G3568" t="s">
        <v>4195</v>
      </c>
      <c r="H3568" t="s">
        <v>11</v>
      </c>
      <c r="J3568" t="s">
        <v>11</v>
      </c>
      <c r="K3568" t="s">
        <v>11</v>
      </c>
    </row>
    <row r="3569" spans="1:11" x14ac:dyDescent="0.25">
      <c r="A3569" t="str">
        <f t="shared" si="226"/>
        <v>3000</v>
      </c>
      <c r="B3569" t="str">
        <f>"7"</f>
        <v>7</v>
      </c>
      <c r="C3569" t="s">
        <v>4201</v>
      </c>
      <c r="D3569" t="str">
        <f t="shared" si="225"/>
        <v>5A</v>
      </c>
      <c r="E3569">
        <v>0</v>
      </c>
      <c r="F3569" t="s">
        <v>11</v>
      </c>
      <c r="G3569" t="s">
        <v>4195</v>
      </c>
      <c r="H3569" t="s">
        <v>11</v>
      </c>
      <c r="J3569" t="s">
        <v>11</v>
      </c>
      <c r="K3569" t="s">
        <v>11</v>
      </c>
    </row>
    <row r="3570" spans="1:11" x14ac:dyDescent="0.25">
      <c r="A3570" t="str">
        <f t="shared" si="226"/>
        <v>3000</v>
      </c>
      <c r="B3570" t="str">
        <f>"8"</f>
        <v>8</v>
      </c>
      <c r="C3570" t="s">
        <v>4200</v>
      </c>
      <c r="D3570" t="str">
        <f t="shared" si="225"/>
        <v>5A</v>
      </c>
      <c r="E3570">
        <v>0</v>
      </c>
      <c r="F3570" t="s">
        <v>11</v>
      </c>
      <c r="G3570" t="s">
        <v>4195</v>
      </c>
      <c r="H3570" t="s">
        <v>11</v>
      </c>
      <c r="J3570" t="s">
        <v>11</v>
      </c>
      <c r="K3570" t="s">
        <v>11</v>
      </c>
    </row>
    <row r="3571" spans="1:11" x14ac:dyDescent="0.25">
      <c r="A3571" t="str">
        <f t="shared" si="226"/>
        <v>3000</v>
      </c>
      <c r="B3571" t="str">
        <f>"9"</f>
        <v>9</v>
      </c>
      <c r="C3571" t="s">
        <v>4201</v>
      </c>
      <c r="D3571" t="str">
        <f t="shared" si="225"/>
        <v>5A</v>
      </c>
      <c r="E3571">
        <v>0</v>
      </c>
      <c r="F3571" t="s">
        <v>11</v>
      </c>
      <c r="G3571" t="s">
        <v>4195</v>
      </c>
      <c r="H3571" t="s">
        <v>11</v>
      </c>
      <c r="J3571" t="s">
        <v>11</v>
      </c>
      <c r="K3571" t="s">
        <v>11</v>
      </c>
    </row>
    <row r="3572" spans="1:11" x14ac:dyDescent="0.25">
      <c r="A3572" t="str">
        <f t="shared" si="226"/>
        <v>3000</v>
      </c>
      <c r="B3572" t="str">
        <f>"10"</f>
        <v>10</v>
      </c>
      <c r="C3572" t="s">
        <v>4200</v>
      </c>
      <c r="D3572" t="str">
        <f t="shared" si="225"/>
        <v>5A</v>
      </c>
      <c r="E3572">
        <v>0</v>
      </c>
      <c r="F3572" t="s">
        <v>11</v>
      </c>
      <c r="G3572" t="s">
        <v>4195</v>
      </c>
      <c r="H3572" t="s">
        <v>11</v>
      </c>
      <c r="J3572" t="s">
        <v>11</v>
      </c>
      <c r="K3572" t="s">
        <v>11</v>
      </c>
    </row>
    <row r="3573" spans="1:11" x14ac:dyDescent="0.25">
      <c r="A3573" t="str">
        <f t="shared" si="226"/>
        <v>3000</v>
      </c>
      <c r="B3573" t="str">
        <f>"11"</f>
        <v>11</v>
      </c>
      <c r="C3573" t="s">
        <v>4200</v>
      </c>
      <c r="D3573" t="str">
        <f t="shared" si="225"/>
        <v>5A</v>
      </c>
      <c r="E3573">
        <v>0</v>
      </c>
      <c r="F3573" t="s">
        <v>11</v>
      </c>
      <c r="G3573" t="s">
        <v>4195</v>
      </c>
      <c r="H3573" t="s">
        <v>11</v>
      </c>
      <c r="J3573" t="s">
        <v>11</v>
      </c>
      <c r="K3573" t="s">
        <v>11</v>
      </c>
    </row>
    <row r="3574" spans="1:11" x14ac:dyDescent="0.25">
      <c r="A3574" t="str">
        <f t="shared" si="226"/>
        <v>3000</v>
      </c>
      <c r="B3574" t="str">
        <f>"12"</f>
        <v>12</v>
      </c>
      <c r="C3574" t="s">
        <v>4201</v>
      </c>
      <c r="D3574" t="str">
        <f t="shared" si="225"/>
        <v>5A</v>
      </c>
      <c r="E3574">
        <v>0</v>
      </c>
      <c r="F3574" t="s">
        <v>11</v>
      </c>
      <c r="G3574" t="s">
        <v>4195</v>
      </c>
      <c r="H3574" t="s">
        <v>11</v>
      </c>
      <c r="J3574" t="s">
        <v>11</v>
      </c>
      <c r="K3574" t="s">
        <v>11</v>
      </c>
    </row>
    <row r="3575" spans="1:11" x14ac:dyDescent="0.25">
      <c r="A3575" t="str">
        <f t="shared" si="226"/>
        <v>3000</v>
      </c>
      <c r="B3575" t="str">
        <f>"13.01"</f>
        <v>13.01</v>
      </c>
      <c r="C3575" t="s">
        <v>4202</v>
      </c>
      <c r="D3575" t="str">
        <f t="shared" si="225"/>
        <v>5A</v>
      </c>
      <c r="E3575">
        <v>0</v>
      </c>
      <c r="F3575" t="s">
        <v>11</v>
      </c>
      <c r="G3575" t="s">
        <v>18</v>
      </c>
      <c r="H3575" t="s">
        <v>11</v>
      </c>
      <c r="J3575" t="s">
        <v>11</v>
      </c>
      <c r="K3575" t="s">
        <v>11</v>
      </c>
    </row>
    <row r="3576" spans="1:11" x14ac:dyDescent="0.25">
      <c r="A3576" t="str">
        <f t="shared" si="226"/>
        <v>3000</v>
      </c>
      <c r="B3576" t="str">
        <f>"14"</f>
        <v>14</v>
      </c>
      <c r="C3576" t="s">
        <v>4203</v>
      </c>
      <c r="D3576" t="str">
        <f t="shared" si="225"/>
        <v>5A</v>
      </c>
      <c r="E3576">
        <v>0</v>
      </c>
      <c r="F3576" t="s">
        <v>11</v>
      </c>
      <c r="G3576" t="s">
        <v>4195</v>
      </c>
      <c r="H3576" t="s">
        <v>11</v>
      </c>
      <c r="J3576" t="s">
        <v>11</v>
      </c>
      <c r="K3576" t="s">
        <v>11</v>
      </c>
    </row>
    <row r="3577" spans="1:11" x14ac:dyDescent="0.25">
      <c r="A3577" t="str">
        <f t="shared" si="226"/>
        <v>3000</v>
      </c>
      <c r="B3577" t="str">
        <f>"15"</f>
        <v>15</v>
      </c>
      <c r="C3577" t="s">
        <v>4201</v>
      </c>
      <c r="D3577" t="str">
        <f t="shared" si="225"/>
        <v>5A</v>
      </c>
      <c r="E3577">
        <v>0</v>
      </c>
      <c r="F3577" t="s">
        <v>11</v>
      </c>
      <c r="G3577" t="s">
        <v>4195</v>
      </c>
      <c r="H3577" t="s">
        <v>11</v>
      </c>
      <c r="J3577" t="s">
        <v>11</v>
      </c>
      <c r="K3577" t="s">
        <v>11</v>
      </c>
    </row>
    <row r="3578" spans="1:11" x14ac:dyDescent="0.25">
      <c r="A3578" t="str">
        <f t="shared" si="226"/>
        <v>3000</v>
      </c>
      <c r="B3578" t="str">
        <f>"16"</f>
        <v>16</v>
      </c>
      <c r="C3578" t="s">
        <v>4204</v>
      </c>
      <c r="D3578" t="str">
        <f t="shared" si="225"/>
        <v>5A</v>
      </c>
      <c r="E3578">
        <v>0</v>
      </c>
      <c r="F3578" t="s">
        <v>11</v>
      </c>
      <c r="G3578" t="s">
        <v>4195</v>
      </c>
      <c r="H3578" t="s">
        <v>11</v>
      </c>
      <c r="J3578" t="s">
        <v>11</v>
      </c>
      <c r="K3578" t="s">
        <v>11</v>
      </c>
    </row>
    <row r="3579" spans="1:11" x14ac:dyDescent="0.25">
      <c r="A3579" t="str">
        <f t="shared" si="226"/>
        <v>3000</v>
      </c>
      <c r="B3579" t="str">
        <f>"17"</f>
        <v>17</v>
      </c>
      <c r="C3579" t="s">
        <v>4204</v>
      </c>
      <c r="D3579" t="str">
        <f t="shared" si="225"/>
        <v>5A</v>
      </c>
      <c r="E3579">
        <v>0</v>
      </c>
      <c r="F3579" t="s">
        <v>11</v>
      </c>
      <c r="G3579" t="s">
        <v>18</v>
      </c>
      <c r="H3579" t="s">
        <v>11</v>
      </c>
      <c r="J3579" t="s">
        <v>11</v>
      </c>
      <c r="K3579" t="s">
        <v>11</v>
      </c>
    </row>
    <row r="3580" spans="1:11" x14ac:dyDescent="0.25">
      <c r="A3580" t="str">
        <f t="shared" si="226"/>
        <v>3000</v>
      </c>
      <c r="B3580" t="str">
        <f>"18"</f>
        <v>18</v>
      </c>
      <c r="C3580" t="s">
        <v>4205</v>
      </c>
      <c r="D3580" t="str">
        <f t="shared" si="225"/>
        <v>5A</v>
      </c>
      <c r="E3580">
        <v>0</v>
      </c>
      <c r="F3580" t="s">
        <v>11</v>
      </c>
      <c r="G3580" t="s">
        <v>4195</v>
      </c>
      <c r="H3580" t="s">
        <v>11</v>
      </c>
      <c r="J3580" t="s">
        <v>11</v>
      </c>
      <c r="K3580" t="s">
        <v>11</v>
      </c>
    </row>
    <row r="3581" spans="1:11" x14ac:dyDescent="0.25">
      <c r="A3581" t="str">
        <f t="shared" si="226"/>
        <v>3000</v>
      </c>
      <c r="B3581" t="str">
        <f>"19"</f>
        <v>19</v>
      </c>
      <c r="C3581" t="s">
        <v>4206</v>
      </c>
      <c r="D3581" t="str">
        <f t="shared" si="225"/>
        <v>5A</v>
      </c>
      <c r="E3581">
        <v>0</v>
      </c>
      <c r="F3581" t="s">
        <v>11</v>
      </c>
      <c r="G3581" t="s">
        <v>4195</v>
      </c>
      <c r="H3581" t="s">
        <v>11</v>
      </c>
      <c r="J3581" t="s">
        <v>11</v>
      </c>
      <c r="K3581" t="s">
        <v>11</v>
      </c>
    </row>
    <row r="3582" spans="1:11" x14ac:dyDescent="0.25">
      <c r="A3582" t="str">
        <f t="shared" si="226"/>
        <v>3000</v>
      </c>
      <c r="B3582" t="str">
        <f>"20"</f>
        <v>20</v>
      </c>
      <c r="C3582" t="s">
        <v>4207</v>
      </c>
      <c r="D3582" t="str">
        <f t="shared" si="225"/>
        <v>5A</v>
      </c>
      <c r="E3582">
        <v>0</v>
      </c>
      <c r="F3582" t="s">
        <v>11</v>
      </c>
      <c r="G3582" t="s">
        <v>4195</v>
      </c>
      <c r="H3582" t="s">
        <v>11</v>
      </c>
      <c r="J3582" t="s">
        <v>11</v>
      </c>
      <c r="K3582" t="s">
        <v>11</v>
      </c>
    </row>
    <row r="3583" spans="1:11" x14ac:dyDescent="0.25">
      <c r="A3583" t="str">
        <f t="shared" si="226"/>
        <v>3000</v>
      </c>
      <c r="B3583" t="str">
        <f>"21"</f>
        <v>21</v>
      </c>
      <c r="C3583" t="s">
        <v>4207</v>
      </c>
      <c r="D3583" t="str">
        <f t="shared" si="225"/>
        <v>5A</v>
      </c>
      <c r="E3583">
        <v>0</v>
      </c>
      <c r="F3583" t="s">
        <v>11</v>
      </c>
      <c r="G3583" t="s">
        <v>4195</v>
      </c>
      <c r="H3583" t="s">
        <v>11</v>
      </c>
      <c r="J3583" t="s">
        <v>11</v>
      </c>
      <c r="K3583" t="s">
        <v>11</v>
      </c>
    </row>
    <row r="3584" spans="1:11" x14ac:dyDescent="0.25">
      <c r="A3584" t="str">
        <f t="shared" si="226"/>
        <v>3000</v>
      </c>
      <c r="B3584" t="str">
        <f>"22"</f>
        <v>22</v>
      </c>
      <c r="C3584" t="s">
        <v>4208</v>
      </c>
      <c r="D3584" t="str">
        <f t="shared" si="225"/>
        <v>5A</v>
      </c>
      <c r="E3584">
        <v>0</v>
      </c>
      <c r="F3584" t="s">
        <v>11</v>
      </c>
      <c r="G3584" t="s">
        <v>4195</v>
      </c>
      <c r="H3584" t="s">
        <v>11</v>
      </c>
      <c r="J3584" t="s">
        <v>11</v>
      </c>
      <c r="K3584" t="s">
        <v>11</v>
      </c>
    </row>
    <row r="3585" spans="1:11" x14ac:dyDescent="0.25">
      <c r="A3585" t="str">
        <f t="shared" si="226"/>
        <v>3000</v>
      </c>
      <c r="B3585" t="str">
        <f>"23"</f>
        <v>23</v>
      </c>
      <c r="C3585" t="s">
        <v>4209</v>
      </c>
      <c r="D3585" t="str">
        <f t="shared" si="225"/>
        <v>5A</v>
      </c>
      <c r="E3585">
        <v>0</v>
      </c>
      <c r="F3585" t="s">
        <v>11</v>
      </c>
      <c r="G3585" t="s">
        <v>4195</v>
      </c>
      <c r="H3585" t="s">
        <v>11</v>
      </c>
      <c r="J3585" t="s">
        <v>11</v>
      </c>
      <c r="K3585" t="s">
        <v>11</v>
      </c>
    </row>
    <row r="3586" spans="1:11" x14ac:dyDescent="0.25">
      <c r="A3586" t="str">
        <f t="shared" si="226"/>
        <v>3000</v>
      </c>
      <c r="B3586" t="str">
        <f>"24"</f>
        <v>24</v>
      </c>
      <c r="C3586" t="s">
        <v>4210</v>
      </c>
      <c r="D3586" t="str">
        <f t="shared" si="225"/>
        <v>5A</v>
      </c>
      <c r="E3586">
        <v>0</v>
      </c>
      <c r="F3586" t="s">
        <v>11</v>
      </c>
      <c r="G3586" t="s">
        <v>4195</v>
      </c>
      <c r="H3586" t="s">
        <v>11</v>
      </c>
      <c r="J3586" t="s">
        <v>11</v>
      </c>
      <c r="K3586" t="s">
        <v>11</v>
      </c>
    </row>
    <row r="3587" spans="1:11" x14ac:dyDescent="0.25">
      <c r="A3587" t="str">
        <f t="shared" si="226"/>
        <v>3000</v>
      </c>
      <c r="B3587" t="str">
        <f>"25"</f>
        <v>25</v>
      </c>
      <c r="C3587" t="s">
        <v>4211</v>
      </c>
      <c r="D3587" t="str">
        <f t="shared" si="225"/>
        <v>5A</v>
      </c>
      <c r="E3587">
        <v>0</v>
      </c>
      <c r="F3587" t="s">
        <v>11</v>
      </c>
      <c r="G3587" t="s">
        <v>4195</v>
      </c>
      <c r="H3587" t="s">
        <v>11</v>
      </c>
      <c r="J3587" t="s">
        <v>11</v>
      </c>
      <c r="K3587" t="s">
        <v>11</v>
      </c>
    </row>
    <row r="3588" spans="1:11" x14ac:dyDescent="0.25">
      <c r="A3588" t="str">
        <f>"2000"</f>
        <v>2000</v>
      </c>
      <c r="B3588" t="str">
        <f>"3"</f>
        <v>3</v>
      </c>
      <c r="C3588" t="s">
        <v>4196</v>
      </c>
      <c r="D3588" t="str">
        <f>"5B"</f>
        <v>5B</v>
      </c>
      <c r="E3588">
        <v>0</v>
      </c>
      <c r="F3588" t="s">
        <v>11</v>
      </c>
      <c r="G3588" t="s">
        <v>4195</v>
      </c>
      <c r="H3588" t="s">
        <v>11</v>
      </c>
      <c r="J3588" t="s">
        <v>11</v>
      </c>
      <c r="K3588" t="s">
        <v>11</v>
      </c>
    </row>
    <row r="3589" spans="1:11" x14ac:dyDescent="0.25">
      <c r="A3589" t="str">
        <f>"3000"</f>
        <v>3000</v>
      </c>
      <c r="B3589" t="str">
        <f>"1"</f>
        <v>1</v>
      </c>
      <c r="C3589" t="s">
        <v>4198</v>
      </c>
      <c r="D3589" t="str">
        <f>"5B"</f>
        <v>5B</v>
      </c>
      <c r="E3589">
        <v>0</v>
      </c>
      <c r="F3589" t="s">
        <v>11</v>
      </c>
      <c r="G3589" t="s">
        <v>18</v>
      </c>
      <c r="H3589" t="s">
        <v>11</v>
      </c>
      <c r="J3589" t="s">
        <v>11</v>
      </c>
      <c r="K3589" t="s">
        <v>11</v>
      </c>
    </row>
    <row r="3590" spans="1:11" x14ac:dyDescent="0.25">
      <c r="A3590" t="str">
        <f>"3000"</f>
        <v>3000</v>
      </c>
      <c r="B3590" t="str">
        <f>"5"</f>
        <v>5</v>
      </c>
      <c r="C3590" t="s">
        <v>4200</v>
      </c>
      <c r="D3590" t="str">
        <f>"5B"</f>
        <v>5B</v>
      </c>
      <c r="E3590">
        <v>0</v>
      </c>
      <c r="F3590" t="s">
        <v>11</v>
      </c>
      <c r="G3590" t="s">
        <v>4195</v>
      </c>
      <c r="H3590" t="s">
        <v>11</v>
      </c>
      <c r="J3590" t="s">
        <v>11</v>
      </c>
      <c r="K3590" t="s">
        <v>11</v>
      </c>
    </row>
    <row r="3591" spans="1:11" x14ac:dyDescent="0.25">
      <c r="A3591" t="str">
        <f>"3333"</f>
        <v>3333</v>
      </c>
      <c r="B3591" t="str">
        <f>"3"</f>
        <v>3</v>
      </c>
      <c r="C3591" t="s">
        <v>4212</v>
      </c>
      <c r="D3591" t="str">
        <f>"6A"</f>
        <v>6A</v>
      </c>
      <c r="E3591">
        <v>0</v>
      </c>
      <c r="F3591">
        <v>0</v>
      </c>
      <c r="G3591" t="s">
        <v>18</v>
      </c>
      <c r="H3591" t="s">
        <v>11</v>
      </c>
      <c r="J3591" t="s">
        <v>11</v>
      </c>
      <c r="K3591" t="s">
        <v>11</v>
      </c>
    </row>
  </sheetData>
  <sortState xmlns:xlrd2="http://schemas.microsoft.com/office/spreadsheetml/2017/richdata2" ref="A2:K3591">
    <sortCondition ref="D1:D3591"/>
  </sortState>
  <printOptions headings="1"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Scaglione</dc:creator>
  <cp:lastModifiedBy>Andrew Casais</cp:lastModifiedBy>
  <dcterms:created xsi:type="dcterms:W3CDTF">2023-05-15T18:57:28Z</dcterms:created>
  <dcterms:modified xsi:type="dcterms:W3CDTF">2023-05-15T19:27:03Z</dcterms:modified>
</cp:coreProperties>
</file>