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ellyec\Desktop\"/>
    </mc:Choice>
  </mc:AlternateContent>
  <xr:revisionPtr revIDLastSave="0" documentId="13_ncr:1_{933D8FA0-6B47-476C-9623-C6D451B3615F}" xr6:coauthVersionLast="46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2021 GE TURNOUT" sheetId="1" r:id="rId1"/>
    <sheet name="2021 1ST LEG DISTRICT" sheetId="2" r:id="rId2"/>
    <sheet name="2021 3RD LEG DISTRIC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3" l="1"/>
  <c r="D33" i="3"/>
  <c r="E25" i="3"/>
  <c r="E17" i="3"/>
  <c r="E8" i="3"/>
  <c r="D6" i="3"/>
  <c r="E6" i="3"/>
  <c r="E7" i="3"/>
  <c r="E9" i="3"/>
  <c r="E10" i="3"/>
  <c r="E11" i="3"/>
  <c r="D35" i="3"/>
  <c r="D110" i="2"/>
  <c r="E110" i="2" s="1"/>
  <c r="E106" i="2"/>
  <c r="E105" i="2"/>
  <c r="E104" i="2"/>
  <c r="E103" i="2"/>
  <c r="E102" i="2"/>
  <c r="E101" i="2"/>
  <c r="E98" i="2"/>
  <c r="E97" i="2"/>
  <c r="E96" i="2"/>
  <c r="E95" i="2"/>
  <c r="E94" i="2"/>
  <c r="E93" i="2"/>
  <c r="E84" i="2"/>
  <c r="E83" i="2"/>
  <c r="E82" i="2"/>
  <c r="E81" i="2"/>
  <c r="E80" i="2"/>
  <c r="E79" i="2"/>
  <c r="E76" i="2"/>
  <c r="E75" i="2"/>
  <c r="E74" i="2"/>
  <c r="E73" i="2"/>
  <c r="E72" i="2"/>
  <c r="E71" i="2"/>
  <c r="E68" i="2"/>
  <c r="E67" i="2"/>
  <c r="E66" i="2"/>
  <c r="E65" i="2"/>
  <c r="E64" i="2"/>
  <c r="E63" i="2"/>
  <c r="E60" i="2"/>
  <c r="E59" i="2"/>
  <c r="E58" i="2"/>
  <c r="E57" i="2"/>
  <c r="E56" i="2"/>
  <c r="E55" i="2"/>
  <c r="E52" i="2"/>
  <c r="E51" i="2"/>
  <c r="E50" i="2"/>
  <c r="E49" i="2"/>
  <c r="E48" i="2"/>
  <c r="E47" i="2"/>
  <c r="E36" i="2"/>
  <c r="E35" i="2"/>
  <c r="E34" i="2"/>
  <c r="E33" i="2"/>
  <c r="E32" i="2"/>
  <c r="E31" i="2"/>
  <c r="E28" i="2"/>
  <c r="E27" i="2"/>
  <c r="E26" i="2"/>
  <c r="E25" i="2"/>
  <c r="E24" i="2"/>
  <c r="E23" i="2"/>
  <c r="E20" i="2"/>
  <c r="E19" i="2"/>
  <c r="E18" i="2"/>
  <c r="E17" i="2"/>
  <c r="E16" i="2"/>
  <c r="E15" i="2"/>
  <c r="E8" i="2"/>
  <c r="E12" i="2"/>
  <c r="E11" i="2"/>
  <c r="E10" i="2"/>
  <c r="E9" i="2"/>
  <c r="E7" i="2"/>
  <c r="E123" i="1"/>
  <c r="D129" i="1"/>
  <c r="E125" i="1"/>
  <c r="D125" i="1"/>
  <c r="E117" i="1"/>
  <c r="E109" i="1"/>
  <c r="E101" i="1"/>
  <c r="E93" i="1"/>
  <c r="E80" i="1"/>
  <c r="E72" i="1"/>
  <c r="E64" i="1"/>
  <c r="E57" i="1"/>
  <c r="E48" i="1"/>
  <c r="E40" i="1"/>
  <c r="E32" i="1"/>
  <c r="E24" i="1"/>
  <c r="E16" i="1"/>
  <c r="E8" i="1"/>
  <c r="D37" i="3"/>
  <c r="D34" i="3"/>
  <c r="D32" i="3"/>
  <c r="D114" i="2"/>
  <c r="D113" i="2"/>
  <c r="D112" i="2"/>
  <c r="E112" i="2" s="1"/>
  <c r="D111" i="2"/>
  <c r="E111" i="2" s="1"/>
  <c r="D109" i="2"/>
  <c r="E109" i="2" s="1"/>
  <c r="C31" i="3"/>
  <c r="E29" i="3"/>
  <c r="E28" i="3"/>
  <c r="E27" i="3"/>
  <c r="E26" i="3"/>
  <c r="E24" i="3"/>
  <c r="D23" i="3"/>
  <c r="E23" i="3" s="1"/>
  <c r="E21" i="3"/>
  <c r="E20" i="3"/>
  <c r="E19" i="3"/>
  <c r="E18" i="3"/>
  <c r="E16" i="3"/>
  <c r="D15" i="3"/>
  <c r="E15" i="3" s="1"/>
  <c r="E12" i="3"/>
  <c r="C108" i="2"/>
  <c r="C4" i="2" s="1"/>
  <c r="D100" i="2"/>
  <c r="E100" i="2" s="1"/>
  <c r="D92" i="2"/>
  <c r="E92" i="2" s="1"/>
  <c r="D78" i="2"/>
  <c r="E78" i="2" s="1"/>
  <c r="D70" i="2"/>
  <c r="E70" i="2" s="1"/>
  <c r="D62" i="2"/>
  <c r="E62" i="2" s="1"/>
  <c r="D54" i="2"/>
  <c r="E54" i="2" s="1"/>
  <c r="D46" i="2"/>
  <c r="E46" i="2" s="1"/>
  <c r="D30" i="2"/>
  <c r="E30" i="2" s="1"/>
  <c r="D22" i="2"/>
  <c r="E22" i="2" s="1"/>
  <c r="D14" i="2"/>
  <c r="E14" i="2" s="1"/>
  <c r="D6" i="2"/>
  <c r="E6" i="2" s="1"/>
  <c r="E114" i="2" l="1"/>
  <c r="E113" i="2"/>
  <c r="D36" i="3"/>
  <c r="E36" i="3" s="1"/>
  <c r="E32" i="3"/>
  <c r="E35" i="3"/>
  <c r="D31" i="3"/>
  <c r="E34" i="3"/>
  <c r="E37" i="3"/>
  <c r="D108" i="2"/>
  <c r="E121" i="1"/>
  <c r="E120" i="1"/>
  <c r="E119" i="1"/>
  <c r="E118" i="1"/>
  <c r="E116" i="1"/>
  <c r="E113" i="1"/>
  <c r="E112" i="1"/>
  <c r="E111" i="1"/>
  <c r="E110" i="1"/>
  <c r="E108" i="1"/>
  <c r="E105" i="1"/>
  <c r="E104" i="1"/>
  <c r="E103" i="1"/>
  <c r="E102" i="1"/>
  <c r="E100" i="1"/>
  <c r="E97" i="1"/>
  <c r="E96" i="1"/>
  <c r="E95" i="1"/>
  <c r="E94" i="1"/>
  <c r="E92" i="1"/>
  <c r="E84" i="1"/>
  <c r="E83" i="1"/>
  <c r="E82" i="1"/>
  <c r="E81" i="1"/>
  <c r="E79" i="1"/>
  <c r="E76" i="1"/>
  <c r="E75" i="1"/>
  <c r="E74" i="1"/>
  <c r="E73" i="1"/>
  <c r="E71" i="1"/>
  <c r="E68" i="1"/>
  <c r="E67" i="1"/>
  <c r="E66" i="1"/>
  <c r="E65" i="1"/>
  <c r="E63" i="1"/>
  <c r="E60" i="1"/>
  <c r="E59" i="1"/>
  <c r="E58" i="1"/>
  <c r="E56" i="1"/>
  <c r="E55" i="1"/>
  <c r="E52" i="1"/>
  <c r="E51" i="1"/>
  <c r="E50" i="1"/>
  <c r="E49" i="1"/>
  <c r="E47" i="1"/>
  <c r="E44" i="1"/>
  <c r="E43" i="1"/>
  <c r="E42" i="1"/>
  <c r="E41" i="1"/>
  <c r="E39" i="1"/>
  <c r="E36" i="1"/>
  <c r="E35" i="1"/>
  <c r="E34" i="1"/>
  <c r="E33" i="1"/>
  <c r="E31" i="1"/>
  <c r="E28" i="1"/>
  <c r="E27" i="1"/>
  <c r="E26" i="1"/>
  <c r="E25" i="1"/>
  <c r="E23" i="1"/>
  <c r="E20" i="1"/>
  <c r="E19" i="1"/>
  <c r="E17" i="1"/>
  <c r="E18" i="1"/>
  <c r="E15" i="1"/>
  <c r="D14" i="1"/>
  <c r="E14" i="1" s="1"/>
  <c r="E12" i="1"/>
  <c r="D22" i="1"/>
  <c r="E22" i="1" s="1"/>
  <c r="D30" i="1"/>
  <c r="E30" i="1" s="1"/>
  <c r="E11" i="1"/>
  <c r="E10" i="1"/>
  <c r="E9" i="1"/>
  <c r="D128" i="1"/>
  <c r="D127" i="1"/>
  <c r="D126" i="1"/>
  <c r="D124" i="1"/>
  <c r="C123" i="1"/>
  <c r="D115" i="1"/>
  <c r="E115" i="1" s="1"/>
  <c r="D107" i="1"/>
  <c r="E107" i="1" s="1"/>
  <c r="D99" i="1"/>
  <c r="E99" i="1" s="1"/>
  <c r="D91" i="1"/>
  <c r="E91" i="1" s="1"/>
  <c r="D78" i="1"/>
  <c r="E78" i="1" s="1"/>
  <c r="D70" i="1"/>
  <c r="E70" i="1" s="1"/>
  <c r="D62" i="1"/>
  <c r="E62" i="1" s="1"/>
  <c r="D54" i="1"/>
  <c r="E54" i="1" s="1"/>
  <c r="D46" i="1"/>
  <c r="E46" i="1" s="1"/>
  <c r="D38" i="1"/>
  <c r="E38" i="1" s="1"/>
  <c r="E7" i="1"/>
  <c r="D6" i="1"/>
  <c r="E6" i="1" s="1"/>
  <c r="E108" i="2" l="1"/>
  <c r="E4" i="2" s="1"/>
  <c r="D4" i="2"/>
  <c r="E31" i="3"/>
  <c r="E4" i="3" s="1"/>
  <c r="D4" i="3"/>
  <c r="D123" i="1"/>
  <c r="E124" i="1"/>
  <c r="E126" i="1"/>
  <c r="E127" i="1"/>
  <c r="E128" i="1"/>
  <c r="E129" i="1"/>
</calcChain>
</file>

<file path=xl/sharedStrings.xml><?xml version="1.0" encoding="utf-8"?>
<sst xmlns="http://schemas.openxmlformats.org/spreadsheetml/2006/main" count="232" uniqueCount="27">
  <si>
    <t>Registration and Turnout</t>
  </si>
  <si>
    <t>Registed Voters</t>
  </si>
  <si>
    <t>Votes Cast</t>
  </si>
  <si>
    <t>Turnout</t>
  </si>
  <si>
    <t>Registration</t>
  </si>
  <si>
    <t>City of Bridgeton</t>
  </si>
  <si>
    <t>Early Voting</t>
  </si>
  <si>
    <t>Election Day</t>
  </si>
  <si>
    <t>Vote by Mail</t>
  </si>
  <si>
    <t>Provisionals</t>
  </si>
  <si>
    <t>Emergency</t>
  </si>
  <si>
    <t>Commercial Township</t>
  </si>
  <si>
    <t>DEERFIELD</t>
  </si>
  <si>
    <t>DOWNE</t>
  </si>
  <si>
    <t>FAIRFIELD</t>
  </si>
  <si>
    <t>GREENWICH</t>
  </si>
  <si>
    <t>HOPEWELL</t>
  </si>
  <si>
    <t>LAWRENCE</t>
  </si>
  <si>
    <t>MAURICE RIVER</t>
  </si>
  <si>
    <t>CITY OF MILLVILLE</t>
  </si>
  <si>
    <t>SHILOH BOROUGH</t>
  </si>
  <si>
    <t>STOW CREEK</t>
  </si>
  <si>
    <t>UPPER DEERFIELD</t>
  </si>
  <si>
    <t>VINELAND</t>
  </si>
  <si>
    <t xml:space="preserve"> COUNTY TOTAL</t>
  </si>
  <si>
    <t>Registered Voters</t>
  </si>
  <si>
    <t>Early Voting-Provisionals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</si>
</sst>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" fillId="2" borderId="3" applyNumberFormat="0" applyFont="0" applyAlignment="0" applyProtection="0"/>
  </cellStyleXfs>
  <cellXfs count="56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0" xfId="0" applyNumberFormat="1" applyBorder="1"/>
    <xf numFmtId="10" fontId="0" fillId="0" borderId="5" xfId="0" applyNumberFormat="1" applyBorder="1"/>
    <xf numFmtId="41" fontId="0" fillId="0" borderId="0" xfId="0" applyNumberFormat="1" applyBorder="1"/>
    <xf numFmtId="10" fontId="0" fillId="0" borderId="5" xfId="1" applyNumberFormat="1" applyFont="1" applyBorder="1"/>
    <xf numFmtId="10" fontId="0" fillId="0" borderId="5" xfId="1" quotePrefix="1" applyNumberFormat="1" applyFont="1" applyBorder="1"/>
    <xf numFmtId="0" fontId="4" fillId="0" borderId="4" xfId="0" applyFont="1" applyBorder="1"/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0" fontId="2" fillId="0" borderId="1" xfId="2"/>
    <xf numFmtId="41" fontId="2" fillId="0" borderId="1" xfId="2" applyNumberFormat="1"/>
    <xf numFmtId="0" fontId="2" fillId="0" borderId="1" xfId="2" applyNumberFormat="1"/>
    <xf numFmtId="10" fontId="2" fillId="0" borderId="1" xfId="2" applyNumberFormat="1"/>
    <xf numFmtId="0" fontId="3" fillId="0" borderId="2" xfId="3"/>
    <xf numFmtId="41" fontId="3" fillId="0" borderId="2" xfId="3" applyNumberFormat="1"/>
    <xf numFmtId="0" fontId="3" fillId="0" borderId="2" xfId="3" applyNumberFormat="1"/>
    <xf numFmtId="10" fontId="3" fillId="0" borderId="2" xfId="3" applyNumberFormat="1"/>
    <xf numFmtId="0" fontId="3" fillId="4" borderId="3" xfId="4" applyFont="1" applyFill="1"/>
    <xf numFmtId="41" fontId="3" fillId="4" borderId="3" xfId="4" applyNumberFormat="1" applyFont="1" applyFill="1"/>
    <xf numFmtId="0" fontId="3" fillId="4" borderId="3" xfId="4" applyNumberFormat="1" applyFont="1" applyFill="1"/>
    <xf numFmtId="10" fontId="3" fillId="4" borderId="3" xfId="4" applyNumberFormat="1" applyFont="1" applyFill="1"/>
    <xf numFmtId="0" fontId="0" fillId="0" borderId="0" xfId="0" applyNumberFormat="1" applyFill="1" applyBorder="1"/>
    <xf numFmtId="10" fontId="0" fillId="0" borderId="0" xfId="0" quotePrefix="1" applyNumberFormat="1"/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0" borderId="0" xfId="0" applyFont="1" applyBorder="1"/>
    <xf numFmtId="10" fontId="0" fillId="0" borderId="0" xfId="0" applyNumberFormat="1" applyBorder="1"/>
    <xf numFmtId="10" fontId="4" fillId="0" borderId="0" xfId="0" applyNumberFormat="1" applyFont="1" applyBorder="1" applyAlignment="1">
      <alignment horizontal="center"/>
    </xf>
    <xf numFmtId="0" fontId="2" fillId="0" borderId="0" xfId="2" applyBorder="1"/>
    <xf numFmtId="41" fontId="2" fillId="0" borderId="0" xfId="2" applyNumberFormat="1" applyBorder="1"/>
    <xf numFmtId="0" fontId="2" fillId="0" borderId="0" xfId="2" applyNumberFormat="1" applyBorder="1"/>
    <xf numFmtId="10" fontId="2" fillId="0" borderId="0" xfId="2" applyNumberFormat="1" applyBorder="1"/>
    <xf numFmtId="0" fontId="3" fillId="0" borderId="0" xfId="3" applyBorder="1"/>
    <xf numFmtId="41" fontId="3" fillId="0" borderId="0" xfId="3" applyNumberFormat="1" applyBorder="1"/>
    <xf numFmtId="0" fontId="3" fillId="0" borderId="0" xfId="3" applyNumberFormat="1" applyBorder="1"/>
    <xf numFmtId="10" fontId="3" fillId="0" borderId="0" xfId="3" applyNumberFormat="1" applyBorder="1"/>
    <xf numFmtId="10" fontId="0" fillId="0" borderId="0" xfId="0" quotePrefix="1" applyNumberFormat="1" applyBorder="1"/>
    <xf numFmtId="0" fontId="3" fillId="4" borderId="0" xfId="4" applyFont="1" applyFill="1" applyBorder="1"/>
    <xf numFmtId="41" fontId="3" fillId="4" borderId="0" xfId="4" applyNumberFormat="1" applyFont="1" applyFill="1" applyBorder="1"/>
    <xf numFmtId="0" fontId="3" fillId="4" borderId="0" xfId="4" applyNumberFormat="1" applyFont="1" applyFill="1" applyBorder="1"/>
    <xf numFmtId="10" fontId="3" fillId="4" borderId="0" xfId="4" applyNumberFormat="1" applyFont="1" applyFill="1" applyBorder="1"/>
    <xf numFmtId="10" fontId="0" fillId="0" borderId="0" xfId="1" applyNumberFormat="1" applyFont="1" applyBorder="1"/>
    <xf numFmtId="10" fontId="0" fillId="0" borderId="0" xfId="1" quotePrefix="1" applyNumberFormat="1" applyFont="1" applyBorder="1"/>
  </cellXfs>
  <cellStyles count="5">
    <cellStyle name="Heading 1" xfId="2" builtinId="16"/>
    <cellStyle name="Heading 2" xfId="3" builtinId="17"/>
    <cellStyle name="Normal" xfId="0" builtinId="0"/>
    <cellStyle name="Note" xfId="4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0"/>
  <sheetViews>
    <sheetView showWhiteSpace="0" view="pageLayout" zoomScaleNormal="100" workbookViewId="0">
      <selection activeCell="B15" sqref="B15:E20"/>
    </sheetView>
  </sheetViews>
  <sheetFormatPr defaultRowHeight="14.4" x14ac:dyDescent="0.3"/>
  <cols>
    <col min="2" max="2" width="20.77734375" bestFit="1" customWidth="1"/>
    <col min="3" max="3" width="15.5546875" customWidth="1"/>
    <col min="4" max="4" width="13.5546875" style="2" customWidth="1"/>
    <col min="5" max="5" width="12" style="1" customWidth="1"/>
  </cols>
  <sheetData>
    <row r="1" spans="1:5" ht="27.75" customHeight="1" x14ac:dyDescent="0.3"/>
    <row r="2" spans="1:5" x14ac:dyDescent="0.3">
      <c r="A2" s="10" t="s">
        <v>0</v>
      </c>
      <c r="B2" s="4"/>
      <c r="C2" s="4"/>
      <c r="D2" s="5"/>
      <c r="E2" s="6"/>
    </row>
    <row r="3" spans="1:5" x14ac:dyDescent="0.3">
      <c r="A3" s="33"/>
      <c r="B3" s="34"/>
      <c r="C3" s="11" t="s">
        <v>1</v>
      </c>
      <c r="D3" s="12" t="s">
        <v>2</v>
      </c>
      <c r="E3" s="13" t="s">
        <v>3</v>
      </c>
    </row>
    <row r="4" spans="1:5" ht="20.399999999999999" thickBot="1" x14ac:dyDescent="0.45">
      <c r="A4" s="14" t="s">
        <v>4</v>
      </c>
      <c r="B4" s="14"/>
      <c r="C4" s="15">
        <v>97513</v>
      </c>
      <c r="D4" s="16"/>
      <c r="E4" s="17"/>
    </row>
    <row r="5" spans="1:5" ht="15" thickTop="1" x14ac:dyDescent="0.3">
      <c r="A5" s="30"/>
      <c r="B5" s="31"/>
      <c r="C5" s="31"/>
      <c r="D5" s="31"/>
      <c r="E5" s="32"/>
    </row>
    <row r="6" spans="1:5" ht="17.399999999999999" x14ac:dyDescent="0.35">
      <c r="A6" s="22" t="s">
        <v>5</v>
      </c>
      <c r="B6" s="22"/>
      <c r="C6" s="23">
        <v>8704</v>
      </c>
      <c r="D6" s="24">
        <f>SUM(D7:D12)</f>
        <v>1937</v>
      </c>
      <c r="E6" s="25">
        <f>SUM(D6/C6)</f>
        <v>0.22254136029411764</v>
      </c>
    </row>
    <row r="7" spans="1:5" x14ac:dyDescent="0.3">
      <c r="B7" t="s">
        <v>6</v>
      </c>
      <c r="D7">
        <v>157</v>
      </c>
      <c r="E7" s="27">
        <f>SUM(D7/C6)</f>
        <v>1.803768382352941E-2</v>
      </c>
    </row>
    <row r="8" spans="1:5" x14ac:dyDescent="0.3">
      <c r="B8" t="s">
        <v>26</v>
      </c>
      <c r="D8">
        <v>6</v>
      </c>
      <c r="E8" s="27">
        <f>D8/C6</f>
        <v>6.8933823529411769E-4</v>
      </c>
    </row>
    <row r="9" spans="1:5" x14ac:dyDescent="0.3">
      <c r="B9" t="s">
        <v>7</v>
      </c>
      <c r="D9">
        <v>1084</v>
      </c>
      <c r="E9" s="27">
        <f>SUM(D9/C6)</f>
        <v>0.12454044117647059</v>
      </c>
    </row>
    <row r="10" spans="1:5" x14ac:dyDescent="0.3">
      <c r="B10" t="s">
        <v>8</v>
      </c>
      <c r="D10">
        <v>649</v>
      </c>
      <c r="E10" s="27">
        <f>SUM(D10/C6)</f>
        <v>7.4563419117647065E-2</v>
      </c>
    </row>
    <row r="11" spans="1:5" x14ac:dyDescent="0.3">
      <c r="B11" t="s">
        <v>9</v>
      </c>
      <c r="D11">
        <v>31</v>
      </c>
      <c r="E11" s="27">
        <f>SUM(D11/C6)</f>
        <v>3.5615808823529411E-3</v>
      </c>
    </row>
    <row r="12" spans="1:5" x14ac:dyDescent="0.3">
      <c r="B12" t="s">
        <v>10</v>
      </c>
      <c r="D12">
        <v>10</v>
      </c>
      <c r="E12" s="27">
        <f>SUM(D12/C6)</f>
        <v>1.1488970588235295E-3</v>
      </c>
    </row>
    <row r="13" spans="1:5" x14ac:dyDescent="0.3">
      <c r="A13" s="30"/>
      <c r="B13" s="31"/>
      <c r="C13" s="31"/>
      <c r="D13" s="31"/>
      <c r="E13" s="32"/>
    </row>
    <row r="14" spans="1:5" ht="18" thickBot="1" x14ac:dyDescent="0.4">
      <c r="A14" s="18" t="s">
        <v>11</v>
      </c>
      <c r="B14" s="18"/>
      <c r="C14" s="19">
        <v>3314</v>
      </c>
      <c r="D14" s="20">
        <f>SUM(D15:D20)</f>
        <v>1131</v>
      </c>
      <c r="E14" s="21">
        <f>SUM(D14/C14)</f>
        <v>0.34127942063971034</v>
      </c>
    </row>
    <row r="15" spans="1:5" ht="15" thickTop="1" x14ac:dyDescent="0.3">
      <c r="B15" t="s">
        <v>6</v>
      </c>
      <c r="D15">
        <v>44</v>
      </c>
      <c r="E15" s="1">
        <f>SUM(D15/C14)</f>
        <v>1.3277006638503319E-2</v>
      </c>
    </row>
    <row r="16" spans="1:5" x14ac:dyDescent="0.3">
      <c r="B16" t="s">
        <v>26</v>
      </c>
      <c r="D16">
        <v>0</v>
      </c>
      <c r="E16" s="27">
        <f>D16/C6</f>
        <v>0</v>
      </c>
    </row>
    <row r="17" spans="1:5" x14ac:dyDescent="0.3">
      <c r="B17" t="s">
        <v>7</v>
      </c>
      <c r="D17">
        <v>845</v>
      </c>
      <c r="E17" s="27">
        <f>SUM(D17/C14)</f>
        <v>0.25497887748943876</v>
      </c>
    </row>
    <row r="18" spans="1:5" x14ac:dyDescent="0.3">
      <c r="B18" t="s">
        <v>8</v>
      </c>
      <c r="D18">
        <v>194</v>
      </c>
      <c r="E18" s="27">
        <f>SUM(D18/C14)</f>
        <v>5.8539529269764634E-2</v>
      </c>
    </row>
    <row r="19" spans="1:5" x14ac:dyDescent="0.3">
      <c r="B19" t="s">
        <v>9</v>
      </c>
      <c r="D19">
        <v>17</v>
      </c>
      <c r="E19" s="27">
        <f>SUM(D19/C14)</f>
        <v>5.1297525648762825E-3</v>
      </c>
    </row>
    <row r="20" spans="1:5" x14ac:dyDescent="0.3">
      <c r="B20" t="s">
        <v>10</v>
      </c>
      <c r="D20">
        <v>31</v>
      </c>
      <c r="E20" s="27">
        <f>SUM(D20/C14)</f>
        <v>9.3542546771273379E-3</v>
      </c>
    </row>
    <row r="21" spans="1:5" x14ac:dyDescent="0.3">
      <c r="A21" s="30"/>
      <c r="B21" s="31"/>
      <c r="C21" s="31"/>
      <c r="D21" s="31"/>
      <c r="E21" s="32"/>
    </row>
    <row r="22" spans="1:5" ht="18" thickBot="1" x14ac:dyDescent="0.4">
      <c r="A22" s="18" t="s">
        <v>12</v>
      </c>
      <c r="B22" s="18"/>
      <c r="C22" s="19">
        <v>2273</v>
      </c>
      <c r="D22" s="20">
        <f>SUM(D23:D28)</f>
        <v>759</v>
      </c>
      <c r="E22" s="21">
        <f>SUM(D22/C22)</f>
        <v>0.33391992960844696</v>
      </c>
    </row>
    <row r="23" spans="1:5" ht="15" thickTop="1" x14ac:dyDescent="0.3">
      <c r="B23" t="s">
        <v>6</v>
      </c>
      <c r="D23">
        <v>43</v>
      </c>
      <c r="E23" s="1">
        <f>SUM(D23/C22)</f>
        <v>1.8917729872415311E-2</v>
      </c>
    </row>
    <row r="24" spans="1:5" x14ac:dyDescent="0.3">
      <c r="B24" t="s">
        <v>26</v>
      </c>
      <c r="D24">
        <v>1</v>
      </c>
      <c r="E24" s="1">
        <f>D24/C6</f>
        <v>1.1488970588235294E-4</v>
      </c>
    </row>
    <row r="25" spans="1:5" x14ac:dyDescent="0.3">
      <c r="B25" t="s">
        <v>7</v>
      </c>
      <c r="D25">
        <v>567</v>
      </c>
      <c r="E25" s="27">
        <f>SUM(D25/C22)</f>
        <v>0.24945006599208094</v>
      </c>
    </row>
    <row r="26" spans="1:5" x14ac:dyDescent="0.3">
      <c r="B26" t="s">
        <v>8</v>
      </c>
      <c r="D26">
        <v>141</v>
      </c>
      <c r="E26" s="27">
        <f>SUM(D26/C22)</f>
        <v>6.2032556093268805E-2</v>
      </c>
    </row>
    <row r="27" spans="1:5" x14ac:dyDescent="0.3">
      <c r="B27" t="s">
        <v>9</v>
      </c>
      <c r="D27">
        <v>7</v>
      </c>
      <c r="E27" s="27">
        <f>SUM(D27/C22)</f>
        <v>3.0796304443466782E-3</v>
      </c>
    </row>
    <row r="28" spans="1:5" x14ac:dyDescent="0.3">
      <c r="B28" t="s">
        <v>10</v>
      </c>
      <c r="D28">
        <v>0</v>
      </c>
      <c r="E28" s="27">
        <f>SUM(D28/C22)</f>
        <v>0</v>
      </c>
    </row>
    <row r="29" spans="1:5" x14ac:dyDescent="0.3">
      <c r="A29" s="30"/>
      <c r="B29" s="31"/>
      <c r="C29" s="31"/>
      <c r="D29" s="31"/>
      <c r="E29" s="32"/>
    </row>
    <row r="30" spans="1:5" ht="18" thickBot="1" x14ac:dyDescent="0.4">
      <c r="A30" s="18" t="s">
        <v>13</v>
      </c>
      <c r="B30" s="18"/>
      <c r="C30" s="19">
        <v>1097</v>
      </c>
      <c r="D30" s="20">
        <f>SUM(D31:D36)</f>
        <v>558</v>
      </c>
      <c r="E30" s="21">
        <f>SUM(D30/C30)</f>
        <v>0.50865998176845939</v>
      </c>
    </row>
    <row r="31" spans="1:5" ht="15" thickTop="1" x14ac:dyDescent="0.3">
      <c r="A31" s="3"/>
      <c r="B31" s="4" t="s">
        <v>6</v>
      </c>
      <c r="C31" s="7"/>
      <c r="D31" s="5">
        <v>26</v>
      </c>
      <c r="E31" s="8">
        <f>SUM(D31/C30)</f>
        <v>2.3701002734731084E-2</v>
      </c>
    </row>
    <row r="32" spans="1:5" x14ac:dyDescent="0.3">
      <c r="A32" s="3"/>
      <c r="B32" t="s">
        <v>26</v>
      </c>
      <c r="C32" s="7"/>
      <c r="D32" s="26">
        <v>2</v>
      </c>
      <c r="E32" s="8">
        <f>D32/C6</f>
        <v>2.2977941176470588E-4</v>
      </c>
    </row>
    <row r="33" spans="1:5" x14ac:dyDescent="0.3">
      <c r="A33" s="3"/>
      <c r="B33" s="4" t="s">
        <v>7</v>
      </c>
      <c r="C33" s="7"/>
      <c r="D33" s="5">
        <v>378</v>
      </c>
      <c r="E33" s="9">
        <f>SUM(D33/C30)</f>
        <v>0.34457611668185961</v>
      </c>
    </row>
    <row r="34" spans="1:5" x14ac:dyDescent="0.3">
      <c r="A34" s="3"/>
      <c r="B34" s="4" t="s">
        <v>8</v>
      </c>
      <c r="C34" s="7"/>
      <c r="D34" s="5">
        <v>48</v>
      </c>
      <c r="E34" s="9">
        <f>SUM(D34/C30)</f>
        <v>4.3755697356426621E-2</v>
      </c>
    </row>
    <row r="35" spans="1:5" x14ac:dyDescent="0.3">
      <c r="A35" s="3"/>
      <c r="B35" s="4" t="s">
        <v>9</v>
      </c>
      <c r="C35" s="7"/>
      <c r="D35" s="26">
        <v>11</v>
      </c>
      <c r="E35" s="9">
        <f>SUM(D35/C30)</f>
        <v>1.0027347310847767E-2</v>
      </c>
    </row>
    <row r="36" spans="1:5" x14ac:dyDescent="0.3">
      <c r="A36" s="3"/>
      <c r="B36" s="4" t="s">
        <v>10</v>
      </c>
      <c r="C36" s="7"/>
      <c r="D36" s="5">
        <v>93</v>
      </c>
      <c r="E36" s="9">
        <f>SUM(D36/C30)</f>
        <v>8.4776663628076579E-2</v>
      </c>
    </row>
    <row r="37" spans="1:5" x14ac:dyDescent="0.3">
      <c r="A37" s="30"/>
      <c r="B37" s="31"/>
      <c r="C37" s="31"/>
      <c r="D37" s="31"/>
      <c r="E37" s="32"/>
    </row>
    <row r="38" spans="1:5" ht="18" thickBot="1" x14ac:dyDescent="0.4">
      <c r="A38" s="18" t="s">
        <v>14</v>
      </c>
      <c r="B38" s="18"/>
      <c r="C38" s="19">
        <v>3608</v>
      </c>
      <c r="D38" s="20">
        <f>SUM(D39:D44)</f>
        <v>1232</v>
      </c>
      <c r="E38" s="21">
        <f>SUM(D38/C38)</f>
        <v>0.34146341463414637</v>
      </c>
    </row>
    <row r="39" spans="1:5" ht="15" thickTop="1" x14ac:dyDescent="0.3">
      <c r="A39" s="3"/>
      <c r="B39" s="4" t="s">
        <v>6</v>
      </c>
      <c r="C39" s="7"/>
      <c r="D39" s="5">
        <v>74</v>
      </c>
      <c r="E39" s="8">
        <f>SUM(D39/C38)</f>
        <v>2.0509977827050999E-2</v>
      </c>
    </row>
    <row r="40" spans="1:5" x14ac:dyDescent="0.3">
      <c r="A40" s="3"/>
      <c r="B40" t="s">
        <v>26</v>
      </c>
      <c r="C40" s="7"/>
      <c r="D40" s="26">
        <v>0</v>
      </c>
      <c r="E40" s="8">
        <f>D40/C6</f>
        <v>0</v>
      </c>
    </row>
    <row r="41" spans="1:5" x14ac:dyDescent="0.3">
      <c r="A41" s="3"/>
      <c r="B41" s="4" t="s">
        <v>7</v>
      </c>
      <c r="C41" s="7"/>
      <c r="D41" s="5">
        <v>747</v>
      </c>
      <c r="E41" s="9">
        <f>SUM(D41/C38)</f>
        <v>0.20703991130820398</v>
      </c>
    </row>
    <row r="42" spans="1:5" x14ac:dyDescent="0.3">
      <c r="A42" s="3"/>
      <c r="B42" s="4" t="s">
        <v>8</v>
      </c>
      <c r="C42" s="7"/>
      <c r="D42" s="5">
        <v>386</v>
      </c>
      <c r="E42" s="9">
        <f>SUM(D42/C38)</f>
        <v>0.10698447893569844</v>
      </c>
    </row>
    <row r="43" spans="1:5" x14ac:dyDescent="0.3">
      <c r="A43" s="3"/>
      <c r="B43" s="4" t="s">
        <v>9</v>
      </c>
      <c r="C43" s="7"/>
      <c r="D43" s="26">
        <v>25</v>
      </c>
      <c r="E43" s="9">
        <f>SUM(D43/C38)</f>
        <v>6.929046563192905E-3</v>
      </c>
    </row>
    <row r="44" spans="1:5" x14ac:dyDescent="0.3">
      <c r="A44" s="3"/>
      <c r="B44" s="4" t="s">
        <v>10</v>
      </c>
      <c r="C44" s="7"/>
      <c r="D44" s="5">
        <v>0</v>
      </c>
      <c r="E44" s="9">
        <f>SUM(D44/C38)</f>
        <v>0</v>
      </c>
    </row>
    <row r="45" spans="1:5" x14ac:dyDescent="0.3">
      <c r="A45" s="30"/>
      <c r="B45" s="31"/>
      <c r="C45" s="31"/>
      <c r="D45" s="31"/>
      <c r="E45" s="32"/>
    </row>
    <row r="46" spans="1:5" ht="18" thickBot="1" x14ac:dyDescent="0.4">
      <c r="A46" s="18" t="s">
        <v>15</v>
      </c>
      <c r="B46" s="18"/>
      <c r="C46" s="19">
        <v>648</v>
      </c>
      <c r="D46" s="20">
        <f>SUM(D47:D52)</f>
        <v>332</v>
      </c>
      <c r="E46" s="21">
        <f>SUM(D46/C46)</f>
        <v>0.51234567901234573</v>
      </c>
    </row>
    <row r="47" spans="1:5" ht="15" thickTop="1" x14ac:dyDescent="0.3">
      <c r="A47" s="3"/>
      <c r="B47" s="4" t="s">
        <v>6</v>
      </c>
      <c r="C47" s="7"/>
      <c r="D47" s="5">
        <v>8</v>
      </c>
      <c r="E47" s="8">
        <f>SUM(D47/C46)</f>
        <v>1.2345679012345678E-2</v>
      </c>
    </row>
    <row r="48" spans="1:5" x14ac:dyDescent="0.3">
      <c r="A48" s="3"/>
      <c r="B48" t="s">
        <v>26</v>
      </c>
      <c r="C48" s="7"/>
      <c r="D48" s="26">
        <v>0</v>
      </c>
      <c r="E48" s="8">
        <f>D48/C6</f>
        <v>0</v>
      </c>
    </row>
    <row r="49" spans="1:5" x14ac:dyDescent="0.3">
      <c r="A49" s="3"/>
      <c r="B49" s="4" t="s">
        <v>7</v>
      </c>
      <c r="C49" s="7"/>
      <c r="D49" s="5">
        <v>259</v>
      </c>
      <c r="E49" s="9">
        <f>SUM(D49/C46)</f>
        <v>0.39969135802469136</v>
      </c>
    </row>
    <row r="50" spans="1:5" x14ac:dyDescent="0.3">
      <c r="A50" s="3"/>
      <c r="B50" s="4" t="s">
        <v>8</v>
      </c>
      <c r="C50" s="7"/>
      <c r="D50" s="5">
        <v>63</v>
      </c>
      <c r="E50" s="9">
        <f>SUM(D50/C46)</f>
        <v>9.7222222222222224E-2</v>
      </c>
    </row>
    <row r="51" spans="1:5" x14ac:dyDescent="0.3">
      <c r="A51" s="3"/>
      <c r="B51" s="4" t="s">
        <v>9</v>
      </c>
      <c r="C51" s="7"/>
      <c r="D51" s="26">
        <v>2</v>
      </c>
      <c r="E51" s="9">
        <f>SUM(D51/C46)</f>
        <v>3.0864197530864196E-3</v>
      </c>
    </row>
    <row r="52" spans="1:5" x14ac:dyDescent="0.3">
      <c r="A52" s="3"/>
      <c r="B52" s="4" t="s">
        <v>10</v>
      </c>
      <c r="C52" s="7"/>
      <c r="D52" s="5">
        <v>0</v>
      </c>
      <c r="E52" s="9">
        <f>SUM(D52/C46)</f>
        <v>0</v>
      </c>
    </row>
    <row r="53" spans="1:5" x14ac:dyDescent="0.3">
      <c r="A53" s="30"/>
      <c r="B53" s="31"/>
      <c r="C53" s="31"/>
      <c r="D53" s="31"/>
      <c r="E53" s="32"/>
    </row>
    <row r="54" spans="1:5" ht="45.75" customHeight="1" thickBot="1" x14ac:dyDescent="0.4">
      <c r="A54" s="18" t="s">
        <v>16</v>
      </c>
      <c r="B54" s="18"/>
      <c r="C54" s="19">
        <v>3298</v>
      </c>
      <c r="D54" s="20">
        <f>SUM(D55:D60)</f>
        <v>1502</v>
      </c>
      <c r="E54" s="21">
        <f>SUM(D54/C54)</f>
        <v>0.45542753183747725</v>
      </c>
    </row>
    <row r="55" spans="1:5" ht="14.4" customHeight="1" thickTop="1" x14ac:dyDescent="0.3">
      <c r="A55" s="3"/>
      <c r="B55" s="4" t="s">
        <v>6</v>
      </c>
      <c r="C55" s="7"/>
      <c r="D55" s="5">
        <v>66</v>
      </c>
      <c r="E55" s="8">
        <f>SUM(D55/C54)</f>
        <v>2.0012128562765311E-2</v>
      </c>
    </row>
    <row r="56" spans="1:5" x14ac:dyDescent="0.3">
      <c r="A56" s="3"/>
      <c r="B56" t="s">
        <v>26</v>
      </c>
      <c r="C56" s="7"/>
      <c r="D56" s="5">
        <v>4</v>
      </c>
      <c r="E56" s="9">
        <f>SUM(D56/C54)</f>
        <v>1.2128562765312311E-3</v>
      </c>
    </row>
    <row r="57" spans="1:5" x14ac:dyDescent="0.3">
      <c r="A57" s="3"/>
      <c r="B57" s="4" t="s">
        <v>7</v>
      </c>
      <c r="C57" s="7"/>
      <c r="D57" s="26">
        <v>1102</v>
      </c>
      <c r="E57" s="9">
        <f>D57/C6</f>
        <v>0.12660845588235295</v>
      </c>
    </row>
    <row r="58" spans="1:5" x14ac:dyDescent="0.3">
      <c r="A58" s="3"/>
      <c r="B58" s="4" t="s">
        <v>8</v>
      </c>
      <c r="C58" s="7"/>
      <c r="D58" s="5">
        <v>309</v>
      </c>
      <c r="E58" s="9">
        <f>SUM(D58/C54)</f>
        <v>9.3693147362037599E-2</v>
      </c>
    </row>
    <row r="59" spans="1:5" x14ac:dyDescent="0.3">
      <c r="A59" s="3"/>
      <c r="B59" s="4" t="s">
        <v>9</v>
      </c>
      <c r="C59" s="7"/>
      <c r="D59" s="26">
        <v>21</v>
      </c>
      <c r="E59" s="9">
        <f>SUM(D59/C54)</f>
        <v>6.3674954517889629E-3</v>
      </c>
    </row>
    <row r="60" spans="1:5" x14ac:dyDescent="0.3">
      <c r="A60" s="3"/>
      <c r="B60" s="4" t="s">
        <v>10</v>
      </c>
      <c r="C60" s="7"/>
      <c r="D60" s="5">
        <v>0</v>
      </c>
      <c r="E60" s="9">
        <f>SUM(D60/C54)</f>
        <v>0</v>
      </c>
    </row>
    <row r="61" spans="1:5" x14ac:dyDescent="0.3">
      <c r="A61" s="30"/>
      <c r="B61" s="31"/>
      <c r="C61" s="31"/>
      <c r="D61" s="31"/>
      <c r="E61" s="32"/>
    </row>
    <row r="62" spans="1:5" ht="18" thickBot="1" x14ac:dyDescent="0.4">
      <c r="A62" s="18" t="s">
        <v>17</v>
      </c>
      <c r="B62" s="18"/>
      <c r="C62" s="19">
        <v>2216</v>
      </c>
      <c r="D62" s="20">
        <f>SUM(D63:D68)</f>
        <v>781</v>
      </c>
      <c r="E62" s="21">
        <f>SUM(D62/C62)</f>
        <v>0.35243682310469315</v>
      </c>
    </row>
    <row r="63" spans="1:5" ht="15" thickTop="1" x14ac:dyDescent="0.3">
      <c r="A63" s="3"/>
      <c r="B63" s="4" t="s">
        <v>6</v>
      </c>
      <c r="C63" s="7"/>
      <c r="D63" s="5">
        <v>46</v>
      </c>
      <c r="E63" s="8">
        <f>SUM(D63/C62)</f>
        <v>2.0758122743682311E-2</v>
      </c>
    </row>
    <row r="64" spans="1:5" x14ac:dyDescent="0.3">
      <c r="A64" s="3"/>
      <c r="B64" t="s">
        <v>26</v>
      </c>
      <c r="C64" s="7"/>
      <c r="D64" s="26">
        <v>4</v>
      </c>
      <c r="E64" s="8">
        <f>D64/C6</f>
        <v>4.5955882352941176E-4</v>
      </c>
    </row>
    <row r="65" spans="1:5" x14ac:dyDescent="0.3">
      <c r="A65" s="3"/>
      <c r="B65" s="4" t="s">
        <v>7</v>
      </c>
      <c r="C65" s="7"/>
      <c r="D65" s="5">
        <v>589</v>
      </c>
      <c r="E65" s="9">
        <f>SUM(D65/C62)</f>
        <v>0.2657942238267148</v>
      </c>
    </row>
    <row r="66" spans="1:5" x14ac:dyDescent="0.3">
      <c r="A66" s="3"/>
      <c r="B66" s="4" t="s">
        <v>8</v>
      </c>
      <c r="C66" s="7"/>
      <c r="D66" s="5">
        <v>131</v>
      </c>
      <c r="E66" s="9">
        <f>SUM(D66/C62)</f>
        <v>5.9115523465703972E-2</v>
      </c>
    </row>
    <row r="67" spans="1:5" x14ac:dyDescent="0.3">
      <c r="A67" s="3"/>
      <c r="B67" s="4" t="s">
        <v>9</v>
      </c>
      <c r="C67" s="7"/>
      <c r="D67" s="26">
        <v>4</v>
      </c>
      <c r="E67" s="9">
        <f>SUM(D67/C62)</f>
        <v>1.8050541516245488E-3</v>
      </c>
    </row>
    <row r="68" spans="1:5" x14ac:dyDescent="0.3">
      <c r="A68" s="3"/>
      <c r="B68" s="4" t="s">
        <v>10</v>
      </c>
      <c r="C68" s="7"/>
      <c r="D68" s="5">
        <v>7</v>
      </c>
      <c r="E68" s="9">
        <f>SUM(D68/C62)</f>
        <v>3.1588447653429601E-3</v>
      </c>
    </row>
    <row r="69" spans="1:5" x14ac:dyDescent="0.3">
      <c r="A69" s="30"/>
      <c r="B69" s="31"/>
      <c r="C69" s="31"/>
      <c r="D69" s="31"/>
      <c r="E69" s="32"/>
    </row>
    <row r="70" spans="1:5" ht="18" thickBot="1" x14ac:dyDescent="0.4">
      <c r="A70" s="18" t="s">
        <v>18</v>
      </c>
      <c r="B70" s="18"/>
      <c r="C70" s="19">
        <v>2432</v>
      </c>
      <c r="D70" s="20">
        <f>SUM(D71:D76)</f>
        <v>1081</v>
      </c>
      <c r="E70" s="21">
        <f>SUM(D70/C70)</f>
        <v>0.44449013157894735</v>
      </c>
    </row>
    <row r="71" spans="1:5" ht="15" thickTop="1" x14ac:dyDescent="0.3">
      <c r="A71" s="3"/>
      <c r="B71" s="4" t="s">
        <v>6</v>
      </c>
      <c r="C71" s="7"/>
      <c r="D71" s="5">
        <v>25</v>
      </c>
      <c r="E71" s="8">
        <f>SUM(D71/C70)</f>
        <v>1.0279605263157895E-2</v>
      </c>
    </row>
    <row r="72" spans="1:5" x14ac:dyDescent="0.3">
      <c r="A72" s="3"/>
      <c r="B72" t="s">
        <v>26</v>
      </c>
      <c r="C72" s="7"/>
      <c r="D72" s="26">
        <v>1</v>
      </c>
      <c r="E72" s="8">
        <f>D72/C6</f>
        <v>1.1488970588235294E-4</v>
      </c>
    </row>
    <row r="73" spans="1:5" x14ac:dyDescent="0.3">
      <c r="A73" s="3"/>
      <c r="B73" s="4" t="s">
        <v>7</v>
      </c>
      <c r="C73" s="7"/>
      <c r="D73" s="5">
        <v>879</v>
      </c>
      <c r="E73" s="9">
        <f>SUM(D73/C70)</f>
        <v>0.36143092105263158</v>
      </c>
    </row>
    <row r="74" spans="1:5" x14ac:dyDescent="0.3">
      <c r="A74" s="3"/>
      <c r="B74" s="4" t="s">
        <v>8</v>
      </c>
      <c r="C74" s="7"/>
      <c r="D74" s="5">
        <v>166</v>
      </c>
      <c r="E74" s="9">
        <f>SUM(D74/C70)</f>
        <v>6.8256578947368418E-2</v>
      </c>
    </row>
    <row r="75" spans="1:5" x14ac:dyDescent="0.3">
      <c r="A75" s="3"/>
      <c r="B75" s="4" t="s">
        <v>9</v>
      </c>
      <c r="C75" s="7"/>
      <c r="D75" s="26">
        <v>5</v>
      </c>
      <c r="E75" s="9">
        <f>SUM(D75/C70)</f>
        <v>2.0559210526315788E-3</v>
      </c>
    </row>
    <row r="76" spans="1:5" x14ac:dyDescent="0.3">
      <c r="A76" s="3"/>
      <c r="B76" s="4" t="s">
        <v>10</v>
      </c>
      <c r="C76" s="7"/>
      <c r="D76" s="5">
        <v>5</v>
      </c>
      <c r="E76" s="9">
        <f>SUM(D76/C70)</f>
        <v>2.0559210526315788E-3</v>
      </c>
    </row>
    <row r="77" spans="1:5" x14ac:dyDescent="0.3">
      <c r="A77" s="30"/>
      <c r="B77" s="31"/>
      <c r="C77" s="31"/>
      <c r="D77" s="31"/>
      <c r="E77" s="32"/>
    </row>
    <row r="78" spans="1:5" ht="18" thickBot="1" x14ac:dyDescent="0.4">
      <c r="A78" s="18" t="s">
        <v>19</v>
      </c>
      <c r="B78" s="18"/>
      <c r="C78" s="19">
        <v>20099</v>
      </c>
      <c r="D78" s="20">
        <f>SUM(D79:D84)</f>
        <v>6415</v>
      </c>
      <c r="E78" s="21">
        <f>SUM(D78/C78)</f>
        <v>0.31917010796557044</v>
      </c>
    </row>
    <row r="79" spans="1:5" ht="15" thickTop="1" x14ac:dyDescent="0.3">
      <c r="A79" s="3"/>
      <c r="B79" s="4" t="s">
        <v>6</v>
      </c>
      <c r="C79" s="7"/>
      <c r="D79" s="5">
        <v>639</v>
      </c>
      <c r="E79" s="8">
        <f>SUM(D79/C78)</f>
        <v>3.1792626498830787E-2</v>
      </c>
    </row>
    <row r="80" spans="1:5" x14ac:dyDescent="0.3">
      <c r="A80" s="3"/>
      <c r="B80" t="s">
        <v>26</v>
      </c>
      <c r="C80" s="7"/>
      <c r="D80" s="26">
        <v>15</v>
      </c>
      <c r="E80" s="8">
        <f>D80/C6</f>
        <v>1.7233455882352941E-3</v>
      </c>
    </row>
    <row r="81" spans="1:5" x14ac:dyDescent="0.3">
      <c r="A81" s="3"/>
      <c r="B81" s="4" t="s">
        <v>7</v>
      </c>
      <c r="C81" s="7"/>
      <c r="D81" s="5">
        <v>4128</v>
      </c>
      <c r="E81" s="9">
        <f>SUM(D81/C78)</f>
        <v>0.20538335240559233</v>
      </c>
    </row>
    <row r="82" spans="1:5" x14ac:dyDescent="0.3">
      <c r="A82" s="3"/>
      <c r="B82" s="4" t="s">
        <v>8</v>
      </c>
      <c r="C82" s="7"/>
      <c r="D82" s="5">
        <v>1528</v>
      </c>
      <c r="E82" s="9">
        <f>SUM(D82/C78)</f>
        <v>7.6023682770287079E-2</v>
      </c>
    </row>
    <row r="83" spans="1:5" x14ac:dyDescent="0.3">
      <c r="A83" s="3"/>
      <c r="B83" s="4" t="s">
        <v>9</v>
      </c>
      <c r="C83" s="7"/>
      <c r="D83" s="5">
        <v>86</v>
      </c>
      <c r="E83" s="9">
        <f>SUM(D83/C78)</f>
        <v>4.2788198417831732E-3</v>
      </c>
    </row>
    <row r="84" spans="1:5" x14ac:dyDescent="0.3">
      <c r="A84" s="3"/>
      <c r="B84" s="4" t="s">
        <v>10</v>
      </c>
      <c r="C84" s="7"/>
      <c r="D84" s="5">
        <v>19</v>
      </c>
      <c r="E84" s="9">
        <f>SUM(D84/C78)</f>
        <v>9.4532066271953825E-4</v>
      </c>
    </row>
    <row r="85" spans="1:5" x14ac:dyDescent="0.3">
      <c r="A85" s="3"/>
      <c r="B85" s="4"/>
      <c r="C85" s="7"/>
      <c r="D85" s="5"/>
      <c r="E85" s="9"/>
    </row>
    <row r="86" spans="1:5" x14ac:dyDescent="0.3">
      <c r="A86" s="3"/>
      <c r="B86" s="4"/>
      <c r="C86" s="7"/>
      <c r="D86" s="5"/>
      <c r="E86" s="9"/>
    </row>
    <row r="87" spans="1:5" x14ac:dyDescent="0.3">
      <c r="A87" s="3"/>
      <c r="B87" s="4"/>
      <c r="C87" s="7"/>
      <c r="D87" s="5"/>
      <c r="E87" s="9"/>
    </row>
    <row r="88" spans="1:5" x14ac:dyDescent="0.3">
      <c r="A88" s="3"/>
      <c r="B88" s="4"/>
      <c r="C88" s="7"/>
      <c r="D88" s="5"/>
      <c r="E88" s="9"/>
    </row>
    <row r="89" spans="1:5" x14ac:dyDescent="0.3">
      <c r="A89" s="3"/>
      <c r="B89" s="4"/>
      <c r="C89" s="7"/>
      <c r="D89" s="5"/>
      <c r="E89" s="9"/>
    </row>
    <row r="90" spans="1:5" x14ac:dyDescent="0.3">
      <c r="A90" s="30"/>
      <c r="B90" s="31"/>
      <c r="C90" s="31"/>
      <c r="D90" s="31"/>
      <c r="E90" s="32"/>
    </row>
    <row r="91" spans="1:5" ht="18" thickBot="1" x14ac:dyDescent="0.4">
      <c r="A91" s="18" t="s">
        <v>20</v>
      </c>
      <c r="B91" s="18"/>
      <c r="C91" s="19">
        <v>345</v>
      </c>
      <c r="D91" s="20">
        <f>SUM(D92:D97)</f>
        <v>187</v>
      </c>
      <c r="E91" s="21">
        <f>SUM(D91/C91)</f>
        <v>0.54202898550724643</v>
      </c>
    </row>
    <row r="92" spans="1:5" ht="15" thickTop="1" x14ac:dyDescent="0.3">
      <c r="A92" s="3"/>
      <c r="B92" s="4" t="s">
        <v>6</v>
      </c>
      <c r="C92" s="7"/>
      <c r="D92" s="5">
        <v>5</v>
      </c>
      <c r="E92" s="8">
        <f>SUM(D92/C91)</f>
        <v>1.4492753623188406E-2</v>
      </c>
    </row>
    <row r="93" spans="1:5" x14ac:dyDescent="0.3">
      <c r="A93" s="3"/>
      <c r="B93" t="s">
        <v>26</v>
      </c>
      <c r="C93" s="7"/>
      <c r="D93" s="26">
        <v>0</v>
      </c>
      <c r="E93" s="8">
        <f>D93/C6</f>
        <v>0</v>
      </c>
    </row>
    <row r="94" spans="1:5" x14ac:dyDescent="0.3">
      <c r="A94" s="3"/>
      <c r="B94" s="4" t="s">
        <v>7</v>
      </c>
      <c r="C94" s="7"/>
      <c r="D94" s="5">
        <v>161</v>
      </c>
      <c r="E94" s="9">
        <f>SUM(D94/C91)</f>
        <v>0.46666666666666667</v>
      </c>
    </row>
    <row r="95" spans="1:5" x14ac:dyDescent="0.3">
      <c r="A95" s="3"/>
      <c r="B95" s="4" t="s">
        <v>8</v>
      </c>
      <c r="C95" s="7"/>
      <c r="D95" s="5">
        <v>21</v>
      </c>
      <c r="E95" s="9">
        <f>SUM(D95/C91)</f>
        <v>6.0869565217391307E-2</v>
      </c>
    </row>
    <row r="96" spans="1:5" x14ac:dyDescent="0.3">
      <c r="A96" s="3"/>
      <c r="B96" s="4" t="s">
        <v>9</v>
      </c>
      <c r="C96" s="7"/>
      <c r="D96" s="26">
        <v>0</v>
      </c>
      <c r="E96" s="9">
        <f>SUM(D96/C91)</f>
        <v>0</v>
      </c>
    </row>
    <row r="97" spans="1:5" x14ac:dyDescent="0.3">
      <c r="A97" s="3"/>
      <c r="B97" s="4" t="s">
        <v>10</v>
      </c>
      <c r="C97" s="7"/>
      <c r="D97" s="26">
        <v>0</v>
      </c>
      <c r="E97" s="9">
        <f>SUM(D97/C91)</f>
        <v>0</v>
      </c>
    </row>
    <row r="98" spans="1:5" x14ac:dyDescent="0.3">
      <c r="A98" s="30"/>
      <c r="B98" s="31"/>
      <c r="C98" s="31"/>
      <c r="D98" s="31"/>
      <c r="E98" s="32"/>
    </row>
    <row r="99" spans="1:5" ht="18" thickBot="1" x14ac:dyDescent="0.4">
      <c r="A99" s="18" t="s">
        <v>21</v>
      </c>
      <c r="B99" s="18"/>
      <c r="C99" s="19">
        <v>1070</v>
      </c>
      <c r="D99" s="20">
        <f>SUM(D100:D105)</f>
        <v>569</v>
      </c>
      <c r="E99" s="21">
        <f>SUM(D99/C99)</f>
        <v>0.53177570093457949</v>
      </c>
    </row>
    <row r="100" spans="1:5" ht="15" thickTop="1" x14ac:dyDescent="0.3">
      <c r="A100" s="3"/>
      <c r="B100" s="4" t="s">
        <v>6</v>
      </c>
      <c r="C100" s="7"/>
      <c r="D100" s="5">
        <v>10</v>
      </c>
      <c r="E100" s="8">
        <f>SUM(D100/C99)</f>
        <v>9.3457943925233638E-3</v>
      </c>
    </row>
    <row r="101" spans="1:5" x14ac:dyDescent="0.3">
      <c r="A101" s="3"/>
      <c r="B101" t="s">
        <v>26</v>
      </c>
      <c r="C101" s="7"/>
      <c r="D101" s="26">
        <v>2</v>
      </c>
      <c r="E101" s="8">
        <f>D101/C6</f>
        <v>2.2977941176470588E-4</v>
      </c>
    </row>
    <row r="102" spans="1:5" x14ac:dyDescent="0.3">
      <c r="A102" s="3"/>
      <c r="B102" s="4" t="s">
        <v>7</v>
      </c>
      <c r="C102" s="7"/>
      <c r="D102" s="5">
        <v>454</v>
      </c>
      <c r="E102" s="9">
        <f>SUM(D102/C99)</f>
        <v>0.42429906542056073</v>
      </c>
    </row>
    <row r="103" spans="1:5" x14ac:dyDescent="0.3">
      <c r="A103" s="3"/>
      <c r="B103" s="4" t="s">
        <v>8</v>
      </c>
      <c r="C103" s="7"/>
      <c r="D103" s="5">
        <v>97</v>
      </c>
      <c r="E103" s="9">
        <f>SUM(D103/C99)</f>
        <v>9.065420560747664E-2</v>
      </c>
    </row>
    <row r="104" spans="1:5" x14ac:dyDescent="0.3">
      <c r="A104" s="3"/>
      <c r="B104" s="4" t="s">
        <v>9</v>
      </c>
      <c r="C104" s="7"/>
      <c r="D104" s="26">
        <v>6</v>
      </c>
      <c r="E104" s="9">
        <f>SUM(D104/C99)</f>
        <v>5.6074766355140183E-3</v>
      </c>
    </row>
    <row r="105" spans="1:5" x14ac:dyDescent="0.3">
      <c r="A105" s="3"/>
      <c r="B105" s="4" t="s">
        <v>10</v>
      </c>
      <c r="C105" s="7"/>
      <c r="D105" s="26">
        <v>0</v>
      </c>
      <c r="E105" s="9">
        <f>SUM(D105/C99)</f>
        <v>0</v>
      </c>
    </row>
    <row r="106" spans="1:5" x14ac:dyDescent="0.3">
      <c r="A106" s="30"/>
      <c r="B106" s="31"/>
      <c r="C106" s="31"/>
      <c r="D106" s="31"/>
      <c r="E106" s="32"/>
    </row>
    <row r="107" spans="1:5" ht="18" thickBot="1" x14ac:dyDescent="0.4">
      <c r="A107" s="18" t="s">
        <v>22</v>
      </c>
      <c r="B107" s="18"/>
      <c r="C107" s="19">
        <v>5669</v>
      </c>
      <c r="D107" s="20">
        <f>SUM(D108:D113)</f>
        <v>2295</v>
      </c>
      <c r="E107" s="21">
        <f>SUM(D107/C107)</f>
        <v>0.40483330393367439</v>
      </c>
    </row>
    <row r="108" spans="1:5" ht="15" thickTop="1" x14ac:dyDescent="0.3">
      <c r="A108" s="3"/>
      <c r="B108" s="4" t="s">
        <v>6</v>
      </c>
      <c r="C108" s="7"/>
      <c r="D108" s="5">
        <v>93</v>
      </c>
      <c r="E108" s="8">
        <f>SUM(D108/C107)</f>
        <v>1.640500970188746E-2</v>
      </c>
    </row>
    <row r="109" spans="1:5" x14ac:dyDescent="0.3">
      <c r="A109" s="3"/>
      <c r="B109" t="s">
        <v>26</v>
      </c>
      <c r="C109" s="7"/>
      <c r="D109" s="5">
        <v>5</v>
      </c>
      <c r="E109" s="8">
        <f>D109/C6</f>
        <v>5.7444852941176473E-4</v>
      </c>
    </row>
    <row r="110" spans="1:5" x14ac:dyDescent="0.3">
      <c r="A110" s="3"/>
      <c r="B110" s="4" t="s">
        <v>7</v>
      </c>
      <c r="C110" s="7"/>
      <c r="D110" s="5">
        <v>1757</v>
      </c>
      <c r="E110" s="9">
        <f>SUM(D110/C107)</f>
        <v>0.30993120479802433</v>
      </c>
    </row>
    <row r="111" spans="1:5" x14ac:dyDescent="0.3">
      <c r="A111" s="3"/>
      <c r="B111" s="4" t="s">
        <v>8</v>
      </c>
      <c r="C111" s="7"/>
      <c r="D111" s="5">
        <v>413</v>
      </c>
      <c r="E111" s="9">
        <f>SUM(D111/C107)</f>
        <v>7.2852354912683007E-2</v>
      </c>
    </row>
    <row r="112" spans="1:5" x14ac:dyDescent="0.3">
      <c r="A112" s="3"/>
      <c r="B112" s="4" t="s">
        <v>9</v>
      </c>
      <c r="C112" s="7"/>
      <c r="D112" s="26">
        <v>21</v>
      </c>
      <c r="E112" s="9">
        <f>SUM(D112/C107)</f>
        <v>3.7043570294584584E-3</v>
      </c>
    </row>
    <row r="113" spans="1:5" x14ac:dyDescent="0.3">
      <c r="A113" s="3"/>
      <c r="B113" s="4" t="s">
        <v>10</v>
      </c>
      <c r="C113" s="7"/>
      <c r="D113" s="26">
        <v>6</v>
      </c>
      <c r="E113" s="9">
        <f>SUM(D113/C107)</f>
        <v>1.0583877227024166E-3</v>
      </c>
    </row>
    <row r="114" spans="1:5" x14ac:dyDescent="0.3">
      <c r="A114" s="30"/>
      <c r="B114" s="31"/>
      <c r="C114" s="31"/>
      <c r="D114" s="31"/>
      <c r="E114" s="32"/>
    </row>
    <row r="115" spans="1:5" ht="18" thickBot="1" x14ac:dyDescent="0.4">
      <c r="A115" s="18" t="s">
        <v>23</v>
      </c>
      <c r="B115" s="18"/>
      <c r="C115" s="19">
        <v>42740</v>
      </c>
      <c r="D115" s="20">
        <f>SUM(D116:D121)</f>
        <v>13564</v>
      </c>
      <c r="E115" s="21">
        <f>SUM(D115/C115)</f>
        <v>0.31736078614880675</v>
      </c>
    </row>
    <row r="116" spans="1:5" ht="15" thickTop="1" x14ac:dyDescent="0.3">
      <c r="A116" s="3"/>
      <c r="B116" s="4" t="s">
        <v>6</v>
      </c>
      <c r="C116" s="7"/>
      <c r="D116" s="5">
        <v>983</v>
      </c>
      <c r="E116" s="8">
        <f>SUM(D116/C115)</f>
        <v>2.2999532054281704E-2</v>
      </c>
    </row>
    <row r="117" spans="1:5" x14ac:dyDescent="0.3">
      <c r="A117" s="3"/>
      <c r="B117" t="s">
        <v>26</v>
      </c>
      <c r="C117" s="7"/>
      <c r="D117" s="26">
        <v>36</v>
      </c>
      <c r="E117" s="8">
        <f>D117/C6</f>
        <v>4.1360294117647059E-3</v>
      </c>
    </row>
    <row r="118" spans="1:5" x14ac:dyDescent="0.3">
      <c r="A118" s="3"/>
      <c r="B118" s="4" t="s">
        <v>7</v>
      </c>
      <c r="C118" s="7"/>
      <c r="D118" s="5">
        <v>8861</v>
      </c>
      <c r="E118" s="9">
        <f>SUM(D118/C115)</f>
        <v>0.20732335049134301</v>
      </c>
    </row>
    <row r="119" spans="1:5" x14ac:dyDescent="0.3">
      <c r="A119" s="3"/>
      <c r="B119" s="4" t="s">
        <v>8</v>
      </c>
      <c r="C119" s="7"/>
      <c r="D119" s="5">
        <v>3406</v>
      </c>
      <c r="E119" s="9">
        <f>SUM(D119/C115)</f>
        <v>7.969115582592419E-2</v>
      </c>
    </row>
    <row r="120" spans="1:5" x14ac:dyDescent="0.3">
      <c r="A120" s="3"/>
      <c r="B120" s="4" t="s">
        <v>9</v>
      </c>
      <c r="C120" s="7"/>
      <c r="D120" s="26">
        <v>200</v>
      </c>
      <c r="E120" s="9">
        <f>SUM(D120/C115)</f>
        <v>4.679457182966776E-3</v>
      </c>
    </row>
    <row r="121" spans="1:5" x14ac:dyDescent="0.3">
      <c r="A121" s="3"/>
      <c r="B121" s="4" t="s">
        <v>10</v>
      </c>
      <c r="C121" s="7"/>
      <c r="D121" s="26">
        <v>78</v>
      </c>
      <c r="E121" s="9">
        <f>SUM(D121/C115)</f>
        <v>1.8249883013570427E-3</v>
      </c>
    </row>
    <row r="122" spans="1:5" x14ac:dyDescent="0.3">
      <c r="A122" s="30"/>
      <c r="B122" s="31"/>
      <c r="C122" s="31"/>
      <c r="D122" s="31"/>
      <c r="E122" s="32"/>
    </row>
    <row r="123" spans="1:5" ht="18" thickBot="1" x14ac:dyDescent="0.4">
      <c r="A123" s="18" t="s">
        <v>24</v>
      </c>
      <c r="B123" s="18"/>
      <c r="C123" s="19">
        <f>SUM(C6:C115)</f>
        <v>97513</v>
      </c>
      <c r="D123" s="20">
        <f>SUM(D124:D129)</f>
        <v>31245</v>
      </c>
      <c r="E123" s="21">
        <f>D123/C123</f>
        <v>0.32041881595274474</v>
      </c>
    </row>
    <row r="124" spans="1:5" ht="15" thickTop="1" x14ac:dyDescent="0.3">
      <c r="A124" s="3"/>
      <c r="B124" s="4" t="s">
        <v>6</v>
      </c>
      <c r="C124" s="7"/>
      <c r="D124" s="5">
        <f>SUM(D7+D15+D23+D31+D39+D47+D55+D63+D71+D79+D92+D100+D108+D116)</f>
        <v>2219</v>
      </c>
      <c r="E124" s="8">
        <f>SUM(D124/C123)</f>
        <v>2.2755940233609877E-2</v>
      </c>
    </row>
    <row r="125" spans="1:5" x14ac:dyDescent="0.3">
      <c r="A125" s="3"/>
      <c r="B125" t="s">
        <v>26</v>
      </c>
      <c r="C125" s="7"/>
      <c r="D125" s="5">
        <f>SUM(D8+D16+D24+D32+D40+D48+D56+D64+D72+D80+D93+D101+D109+D117)</f>
        <v>76</v>
      </c>
      <c r="E125" s="8">
        <f>D125/C6</f>
        <v>8.7316176470588237E-3</v>
      </c>
    </row>
    <row r="126" spans="1:5" x14ac:dyDescent="0.3">
      <c r="A126" s="3"/>
      <c r="B126" s="4" t="s">
        <v>7</v>
      </c>
      <c r="C126" s="7"/>
      <c r="D126" s="5">
        <f>SUM(D9+D17+D25+D33+D41+D49+D56+D65+D73+D81+D94+D102+D110+D118)</f>
        <v>20713</v>
      </c>
      <c r="E126" s="9">
        <f>SUM(D126/C123)</f>
        <v>0.21241270394716602</v>
      </c>
    </row>
    <row r="127" spans="1:5" x14ac:dyDescent="0.3">
      <c r="A127" s="3"/>
      <c r="B127" s="4" t="s">
        <v>8</v>
      </c>
      <c r="C127" s="7"/>
      <c r="D127" s="5">
        <f>SUM(D10+D18+D26+D34+D42+D50+D58+D66+D74+D82+D95+D103+D111+D119)</f>
        <v>7552</v>
      </c>
      <c r="E127" s="9">
        <f>SUM(D127/C123)</f>
        <v>7.7446084111862004E-2</v>
      </c>
    </row>
    <row r="128" spans="1:5" x14ac:dyDescent="0.3">
      <c r="A128" s="3"/>
      <c r="B128" s="4" t="s">
        <v>9</v>
      </c>
      <c r="C128" s="7"/>
      <c r="D128" s="5">
        <f>SUM(D11+D19+D27+D35+D43+D51+D59+D67+D75+D83+D96+D104+D112+D120)</f>
        <v>436</v>
      </c>
      <c r="E128" s="9">
        <f>SUM(D128/C123)</f>
        <v>4.4711987119666098E-3</v>
      </c>
    </row>
    <row r="129" spans="1:5" x14ac:dyDescent="0.3">
      <c r="A129" s="3"/>
      <c r="B129" s="4" t="s">
        <v>10</v>
      </c>
      <c r="C129" s="7"/>
      <c r="D129" s="26">
        <f>SUM(D12+D20+D28+D36+D44+D52+D60+D68+D76+D84+D97+D105+D113+D121)</f>
        <v>249</v>
      </c>
      <c r="E129" s="9">
        <f>SUM(D129/C123)</f>
        <v>2.5535056864212976E-3</v>
      </c>
    </row>
    <row r="130" spans="1:5" x14ac:dyDescent="0.3">
      <c r="A130" s="35"/>
      <c r="B130" s="36"/>
      <c r="C130" s="36"/>
      <c r="D130" s="36"/>
      <c r="E130" s="37"/>
    </row>
  </sheetData>
  <mergeCells count="17">
    <mergeCell ref="A98:E98"/>
    <mergeCell ref="A106:E106"/>
    <mergeCell ref="A114:E114"/>
    <mergeCell ref="A122:E122"/>
    <mergeCell ref="A130:E130"/>
    <mergeCell ref="A90:E90"/>
    <mergeCell ref="A3:B3"/>
    <mergeCell ref="A5:E5"/>
    <mergeCell ref="A13:E13"/>
    <mergeCell ref="A21:E21"/>
    <mergeCell ref="A29:E29"/>
    <mergeCell ref="A37:E37"/>
    <mergeCell ref="A45:E45"/>
    <mergeCell ref="A53:E53"/>
    <mergeCell ref="A61:E61"/>
    <mergeCell ref="A69:E69"/>
    <mergeCell ref="A77:E77"/>
  </mergeCells>
  <pageMargins left="0.25" right="0.25" top="0.65625" bottom="0.5" header="0.05" footer="0.3"/>
  <pageSetup fitToWidth="0" orientation="portrait" r:id="rId1"/>
  <headerFooter>
    <oddHeader>&amp;CCUMBERLAND COUNTY 2021 GENERAL ELECTION TURNOUT
NOVEMBER 2, 2021</oddHeader>
    <oddFooter>Page 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15"/>
  <sheetViews>
    <sheetView topLeftCell="A87" workbookViewId="0">
      <selection activeCell="A91" sqref="A91:XFD91"/>
    </sheetView>
  </sheetViews>
  <sheetFormatPr defaultRowHeight="14.4" x14ac:dyDescent="0.3"/>
  <cols>
    <col min="1" max="1" width="19.6640625" customWidth="1"/>
    <col min="2" max="2" width="21.33203125" bestFit="1" customWidth="1"/>
    <col min="3" max="3" width="16" customWidth="1"/>
    <col min="4" max="4" width="17.109375" customWidth="1"/>
    <col min="5" max="5" width="16.44140625" customWidth="1"/>
  </cols>
  <sheetData>
    <row r="1" spans="1:5" x14ac:dyDescent="0.3">
      <c r="D1" s="2"/>
      <c r="E1" s="1"/>
    </row>
    <row r="2" spans="1:5" s="4" customFormat="1" x14ac:dyDescent="0.3">
      <c r="A2" s="38" t="s">
        <v>0</v>
      </c>
      <c r="D2" s="5"/>
      <c r="E2" s="39"/>
    </row>
    <row r="3" spans="1:5" s="4" customFormat="1" x14ac:dyDescent="0.3">
      <c r="A3" s="34"/>
      <c r="B3" s="34"/>
      <c r="C3" s="11" t="s">
        <v>1</v>
      </c>
      <c r="D3" s="12" t="s">
        <v>2</v>
      </c>
      <c r="E3" s="40" t="s">
        <v>3</v>
      </c>
    </row>
    <row r="4" spans="1:5" ht="19.8" x14ac:dyDescent="0.4">
      <c r="A4" s="41" t="s">
        <v>4</v>
      </c>
      <c r="B4" s="41"/>
      <c r="C4" s="42">
        <f>C108</f>
        <v>80867</v>
      </c>
      <c r="D4" s="43">
        <f>D108</f>
        <v>27352</v>
      </c>
      <c r="E4" s="44">
        <f>E108</f>
        <v>0.3382343848541432</v>
      </c>
    </row>
    <row r="5" spans="1:5" s="4" customFormat="1" x14ac:dyDescent="0.3">
      <c r="A5" s="31"/>
      <c r="B5" s="31"/>
      <c r="C5" s="31"/>
      <c r="D5" s="31"/>
      <c r="E5" s="31"/>
    </row>
    <row r="6" spans="1:5" ht="18" thickBot="1" x14ac:dyDescent="0.4">
      <c r="A6" s="18" t="s">
        <v>11</v>
      </c>
      <c r="B6" s="18"/>
      <c r="C6" s="19">
        <v>3314</v>
      </c>
      <c r="D6" s="20">
        <f>SUM(D7:D12)</f>
        <v>1131</v>
      </c>
      <c r="E6" s="21">
        <f>SUM(D6/C6)</f>
        <v>0.34127942063971034</v>
      </c>
    </row>
    <row r="7" spans="1:5" ht="15" thickTop="1" x14ac:dyDescent="0.3">
      <c r="B7" t="s">
        <v>6</v>
      </c>
      <c r="D7">
        <v>44</v>
      </c>
      <c r="E7" s="1">
        <f>SUM(D7/C6)</f>
        <v>1.3277006638503319E-2</v>
      </c>
    </row>
    <row r="8" spans="1:5" x14ac:dyDescent="0.3">
      <c r="B8" t="s">
        <v>26</v>
      </c>
      <c r="D8">
        <v>0</v>
      </c>
      <c r="E8" s="27">
        <f>D8/C6</f>
        <v>0</v>
      </c>
    </row>
    <row r="9" spans="1:5" x14ac:dyDescent="0.3">
      <c r="B9" t="s">
        <v>7</v>
      </c>
      <c r="D9">
        <v>845</v>
      </c>
      <c r="E9" s="27">
        <f>SUM(D9/C6)</f>
        <v>0.25497887748943876</v>
      </c>
    </row>
    <row r="10" spans="1:5" x14ac:dyDescent="0.3">
      <c r="B10" t="s">
        <v>8</v>
      </c>
      <c r="D10">
        <v>194</v>
      </c>
      <c r="E10" s="27">
        <f>SUM(D10/C6)</f>
        <v>5.8539529269764634E-2</v>
      </c>
    </row>
    <row r="11" spans="1:5" x14ac:dyDescent="0.3">
      <c r="B11" t="s">
        <v>9</v>
      </c>
      <c r="D11">
        <v>17</v>
      </c>
      <c r="E11" s="27">
        <f>SUM(D11/C6)</f>
        <v>5.1297525648762825E-3</v>
      </c>
    </row>
    <row r="12" spans="1:5" x14ac:dyDescent="0.3">
      <c r="B12" t="s">
        <v>10</v>
      </c>
      <c r="D12">
        <v>31</v>
      </c>
      <c r="E12" s="27">
        <f>SUM(D12/C6)</f>
        <v>9.3542546771273379E-3</v>
      </c>
    </row>
    <row r="13" spans="1:5" s="4" customFormat="1" x14ac:dyDescent="0.3">
      <c r="A13" s="31"/>
      <c r="B13" s="31"/>
      <c r="C13" s="31"/>
      <c r="D13" s="31"/>
      <c r="E13" s="31"/>
    </row>
    <row r="14" spans="1:5" ht="17.399999999999999" x14ac:dyDescent="0.35">
      <c r="A14" s="45" t="s">
        <v>13</v>
      </c>
      <c r="B14" s="45"/>
      <c r="C14" s="46">
        <v>1097</v>
      </c>
      <c r="D14" s="47">
        <f>SUM(D15:D20)</f>
        <v>558</v>
      </c>
      <c r="E14" s="48">
        <f>SUM(D14/C14)</f>
        <v>0.50865998176845939</v>
      </c>
    </row>
    <row r="15" spans="1:5" x14ac:dyDescent="0.3">
      <c r="A15" s="4"/>
      <c r="B15" s="4" t="s">
        <v>6</v>
      </c>
      <c r="C15" s="7"/>
      <c r="D15" s="5">
        <v>26</v>
      </c>
      <c r="E15" s="39">
        <f>SUM(D15/C14)</f>
        <v>2.3701002734731084E-2</v>
      </c>
    </row>
    <row r="16" spans="1:5" x14ac:dyDescent="0.3">
      <c r="A16" s="4"/>
      <c r="B16" s="4" t="s">
        <v>26</v>
      </c>
      <c r="C16" s="7"/>
      <c r="D16" s="26">
        <v>2</v>
      </c>
      <c r="E16" s="49">
        <f>D16/C14</f>
        <v>1.8231540565177757E-3</v>
      </c>
    </row>
    <row r="17" spans="1:5" x14ac:dyDescent="0.3">
      <c r="A17" s="4"/>
      <c r="B17" s="4" t="s">
        <v>7</v>
      </c>
      <c r="C17" s="7"/>
      <c r="D17" s="5">
        <v>378</v>
      </c>
      <c r="E17" s="49">
        <f>SUM(D17/C14)</f>
        <v>0.34457611668185961</v>
      </c>
    </row>
    <row r="18" spans="1:5" x14ac:dyDescent="0.3">
      <c r="A18" s="4"/>
      <c r="B18" s="4" t="s">
        <v>8</v>
      </c>
      <c r="C18" s="7"/>
      <c r="D18" s="5">
        <v>48</v>
      </c>
      <c r="E18" s="49">
        <f>SUM(D18/C14)</f>
        <v>4.3755697356426621E-2</v>
      </c>
    </row>
    <row r="19" spans="1:5" x14ac:dyDescent="0.3">
      <c r="A19" s="4"/>
      <c r="B19" s="4" t="s">
        <v>9</v>
      </c>
      <c r="C19" s="7"/>
      <c r="D19" s="26">
        <v>11</v>
      </c>
      <c r="E19" s="49">
        <f>SUM(D19/C14)</f>
        <v>1.0027347310847767E-2</v>
      </c>
    </row>
    <row r="20" spans="1:5" x14ac:dyDescent="0.3">
      <c r="A20" s="4"/>
      <c r="B20" s="4" t="s">
        <v>10</v>
      </c>
      <c r="C20" s="7"/>
      <c r="D20" s="5">
        <v>93</v>
      </c>
      <c r="E20" s="49">
        <f>SUM(D20/C14)</f>
        <v>8.4776663628076579E-2</v>
      </c>
    </row>
    <row r="21" spans="1:5" s="4" customFormat="1" x14ac:dyDescent="0.3">
      <c r="A21" s="31"/>
      <c r="B21" s="31"/>
      <c r="C21" s="31"/>
      <c r="D21" s="31"/>
      <c r="E21" s="31"/>
    </row>
    <row r="22" spans="1:5" ht="17.399999999999999" x14ac:dyDescent="0.35">
      <c r="A22" s="45" t="s">
        <v>14</v>
      </c>
      <c r="B22" s="45"/>
      <c r="C22" s="46">
        <v>3608</v>
      </c>
      <c r="D22" s="47">
        <f>SUM(D23:D28)</f>
        <v>1232</v>
      </c>
      <c r="E22" s="48">
        <f>SUM(D22/C22)</f>
        <v>0.34146341463414637</v>
      </c>
    </row>
    <row r="23" spans="1:5" x14ac:dyDescent="0.3">
      <c r="A23" s="4"/>
      <c r="B23" s="4" t="s">
        <v>6</v>
      </c>
      <c r="C23" s="7"/>
      <c r="D23" s="5">
        <v>74</v>
      </c>
      <c r="E23" s="39">
        <f>SUM(D23/C22)</f>
        <v>2.0509977827050999E-2</v>
      </c>
    </row>
    <row r="24" spans="1:5" x14ac:dyDescent="0.3">
      <c r="A24" s="4"/>
      <c r="B24" s="4" t="s">
        <v>26</v>
      </c>
      <c r="C24" s="7"/>
      <c r="D24" s="26">
        <v>0</v>
      </c>
      <c r="E24" s="49">
        <f>D24/C22</f>
        <v>0</v>
      </c>
    </row>
    <row r="25" spans="1:5" x14ac:dyDescent="0.3">
      <c r="A25" s="4"/>
      <c r="B25" s="4" t="s">
        <v>7</v>
      </c>
      <c r="C25" s="7"/>
      <c r="D25" s="5">
        <v>747</v>
      </c>
      <c r="E25" s="49">
        <f>SUM(D25/C22)</f>
        <v>0.20703991130820398</v>
      </c>
    </row>
    <row r="26" spans="1:5" x14ac:dyDescent="0.3">
      <c r="A26" s="4"/>
      <c r="B26" s="4" t="s">
        <v>8</v>
      </c>
      <c r="C26" s="7"/>
      <c r="D26" s="5">
        <v>386</v>
      </c>
      <c r="E26" s="49">
        <f>SUM(D26/C22)</f>
        <v>0.10698447893569844</v>
      </c>
    </row>
    <row r="27" spans="1:5" x14ac:dyDescent="0.3">
      <c r="A27" s="4"/>
      <c r="B27" s="4" t="s">
        <v>9</v>
      </c>
      <c r="C27" s="7"/>
      <c r="D27" s="26">
        <v>25</v>
      </c>
      <c r="E27" s="49">
        <f>SUM(D27/C22)</f>
        <v>6.929046563192905E-3</v>
      </c>
    </row>
    <row r="28" spans="1:5" x14ac:dyDescent="0.3">
      <c r="A28" s="4"/>
      <c r="B28" s="4" t="s">
        <v>10</v>
      </c>
      <c r="C28" s="7"/>
      <c r="D28" s="5">
        <v>0</v>
      </c>
      <c r="E28" s="49">
        <f>SUM(D28/C22)</f>
        <v>0</v>
      </c>
    </row>
    <row r="29" spans="1:5" x14ac:dyDescent="0.3">
      <c r="A29" s="31"/>
      <c r="B29" s="31"/>
      <c r="C29" s="31"/>
      <c r="D29" s="31"/>
      <c r="E29" s="31"/>
    </row>
    <row r="30" spans="1:5" ht="17.399999999999999" x14ac:dyDescent="0.35">
      <c r="A30" s="45" t="s">
        <v>15</v>
      </c>
      <c r="B30" s="45"/>
      <c r="C30" s="46">
        <v>648</v>
      </c>
      <c r="D30" s="47">
        <f>SUM(D31:D36)</f>
        <v>332</v>
      </c>
      <c r="E30" s="48">
        <f>SUM(D30/C30)</f>
        <v>0.51234567901234573</v>
      </c>
    </row>
    <row r="31" spans="1:5" x14ac:dyDescent="0.3">
      <c r="A31" s="4"/>
      <c r="B31" s="4" t="s">
        <v>6</v>
      </c>
      <c r="C31" s="7"/>
      <c r="D31" s="5">
        <v>8</v>
      </c>
      <c r="E31" s="39">
        <f>SUM(D31/C30)</f>
        <v>1.2345679012345678E-2</v>
      </c>
    </row>
    <row r="32" spans="1:5" x14ac:dyDescent="0.3">
      <c r="A32" s="4"/>
      <c r="B32" s="4" t="s">
        <v>26</v>
      </c>
      <c r="C32" s="7"/>
      <c r="D32" s="26">
        <v>0</v>
      </c>
      <c r="E32" s="49">
        <f>D32/C30</f>
        <v>0</v>
      </c>
    </row>
    <row r="33" spans="1:5" x14ac:dyDescent="0.3">
      <c r="A33" s="4"/>
      <c r="B33" s="4" t="s">
        <v>7</v>
      </c>
      <c r="C33" s="7"/>
      <c r="D33" s="5">
        <v>259</v>
      </c>
      <c r="E33" s="49">
        <f>SUM(D33/C30)</f>
        <v>0.39969135802469136</v>
      </c>
    </row>
    <row r="34" spans="1:5" x14ac:dyDescent="0.3">
      <c r="A34" s="4"/>
      <c r="B34" s="4" t="s">
        <v>8</v>
      </c>
      <c r="C34" s="7"/>
      <c r="D34" s="5">
        <v>63</v>
      </c>
      <c r="E34" s="49">
        <f>SUM(D34/C30)</f>
        <v>9.7222222222222224E-2</v>
      </c>
    </row>
    <row r="35" spans="1:5" x14ac:dyDescent="0.3">
      <c r="A35" s="4"/>
      <c r="B35" s="4" t="s">
        <v>9</v>
      </c>
      <c r="C35" s="7"/>
      <c r="D35" s="26">
        <v>2</v>
      </c>
      <c r="E35" s="49">
        <f>SUM(D35/C30)</f>
        <v>3.0864197530864196E-3</v>
      </c>
    </row>
    <row r="36" spans="1:5" x14ac:dyDescent="0.3">
      <c r="A36" s="4"/>
      <c r="B36" s="4" t="s">
        <v>10</v>
      </c>
      <c r="C36" s="7"/>
      <c r="D36" s="5">
        <v>0</v>
      </c>
      <c r="E36" s="49">
        <f>SUM(D36/C30)</f>
        <v>0</v>
      </c>
    </row>
    <row r="37" spans="1:5" x14ac:dyDescent="0.3">
      <c r="A37" s="31"/>
      <c r="B37" s="31"/>
      <c r="C37" s="31"/>
      <c r="D37" s="31"/>
      <c r="E37" s="31"/>
    </row>
    <row r="38" spans="1:5" x14ac:dyDescent="0.3">
      <c r="A38" s="28"/>
      <c r="B38" s="28"/>
      <c r="C38" s="28"/>
      <c r="D38" s="28"/>
      <c r="E38" s="28"/>
    </row>
    <row r="39" spans="1:5" x14ac:dyDescent="0.3">
      <c r="A39" s="28"/>
      <c r="B39" s="28"/>
      <c r="C39" s="28"/>
      <c r="D39" s="28"/>
      <c r="E39" s="28"/>
    </row>
    <row r="40" spans="1:5" x14ac:dyDescent="0.3">
      <c r="A40" s="29"/>
      <c r="B40" s="29"/>
      <c r="C40" s="29"/>
      <c r="D40" s="29"/>
      <c r="E40" s="29"/>
    </row>
    <row r="41" spans="1:5" x14ac:dyDescent="0.3">
      <c r="A41" s="29"/>
      <c r="B41" s="29"/>
      <c r="C41" s="29"/>
      <c r="D41" s="29"/>
      <c r="E41" s="29"/>
    </row>
    <row r="42" spans="1:5" x14ac:dyDescent="0.3">
      <c r="A42" s="29"/>
      <c r="B42" s="29"/>
      <c r="C42" s="29"/>
      <c r="D42" s="29"/>
      <c r="E42" s="29"/>
    </row>
    <row r="43" spans="1:5" x14ac:dyDescent="0.3">
      <c r="A43" s="29"/>
      <c r="B43" s="29"/>
      <c r="C43" s="29"/>
      <c r="D43" s="29"/>
      <c r="E43" s="29"/>
    </row>
    <row r="44" spans="1:5" x14ac:dyDescent="0.3">
      <c r="A44" s="29"/>
      <c r="B44" s="29"/>
      <c r="C44" s="29"/>
      <c r="D44" s="29"/>
      <c r="E44" s="29"/>
    </row>
    <row r="45" spans="1:5" x14ac:dyDescent="0.3">
      <c r="A45" s="29"/>
      <c r="B45" s="29"/>
      <c r="C45" s="29"/>
      <c r="D45" s="29"/>
      <c r="E45" s="29"/>
    </row>
    <row r="46" spans="1:5" ht="17.399999999999999" x14ac:dyDescent="0.35">
      <c r="A46" s="45" t="s">
        <v>16</v>
      </c>
      <c r="B46" s="45"/>
      <c r="C46" s="46">
        <v>3298</v>
      </c>
      <c r="D46" s="47">
        <f>SUM(D47:D52)</f>
        <v>1502</v>
      </c>
      <c r="E46" s="48">
        <f>SUM(D46/C46)</f>
        <v>0.45542753183747725</v>
      </c>
    </row>
    <row r="47" spans="1:5" s="4" customFormat="1" x14ac:dyDescent="0.3">
      <c r="B47" s="4" t="s">
        <v>6</v>
      </c>
      <c r="C47" s="7"/>
      <c r="D47" s="5">
        <v>66</v>
      </c>
      <c r="E47" s="39">
        <f>SUM(D47/C46)</f>
        <v>2.0012128562765311E-2</v>
      </c>
    </row>
    <row r="48" spans="1:5" s="4" customFormat="1" x14ac:dyDescent="0.3">
      <c r="B48" s="4" t="s">
        <v>26</v>
      </c>
      <c r="C48" s="7"/>
      <c r="D48" s="5">
        <v>4</v>
      </c>
      <c r="E48" s="49">
        <f>D48/C46</f>
        <v>1.2128562765312311E-3</v>
      </c>
    </row>
    <row r="49" spans="1:5" s="4" customFormat="1" x14ac:dyDescent="0.3">
      <c r="B49" s="4" t="s">
        <v>7</v>
      </c>
      <c r="C49" s="7"/>
      <c r="D49" s="5">
        <v>1102</v>
      </c>
      <c r="E49" s="49">
        <f>SUM(D49/C46)</f>
        <v>0.33414190418435413</v>
      </c>
    </row>
    <row r="50" spans="1:5" s="4" customFormat="1" x14ac:dyDescent="0.3">
      <c r="B50" s="4" t="s">
        <v>8</v>
      </c>
      <c r="C50" s="7"/>
      <c r="D50" s="5">
        <v>309</v>
      </c>
      <c r="E50" s="49">
        <f>SUM(D50/C46)</f>
        <v>9.3693147362037599E-2</v>
      </c>
    </row>
    <row r="51" spans="1:5" s="4" customFormat="1" x14ac:dyDescent="0.3">
      <c r="B51" s="4" t="s">
        <v>9</v>
      </c>
      <c r="C51" s="7"/>
      <c r="D51" s="26">
        <v>21</v>
      </c>
      <c r="E51" s="49">
        <f>SUM(D51/C46)</f>
        <v>6.3674954517889629E-3</v>
      </c>
    </row>
    <row r="52" spans="1:5" s="4" customFormat="1" x14ac:dyDescent="0.3">
      <c r="B52" s="4" t="s">
        <v>10</v>
      </c>
      <c r="C52" s="7"/>
      <c r="D52" s="5">
        <v>0</v>
      </c>
      <c r="E52" s="49">
        <f>SUM(D52/C46)</f>
        <v>0</v>
      </c>
    </row>
    <row r="53" spans="1:5" s="4" customFormat="1" x14ac:dyDescent="0.3">
      <c r="A53" s="31"/>
      <c r="B53" s="31"/>
      <c r="C53" s="31"/>
      <c r="D53" s="31"/>
      <c r="E53" s="31"/>
    </row>
    <row r="54" spans="1:5" ht="17.399999999999999" x14ac:dyDescent="0.35">
      <c r="A54" s="45" t="s">
        <v>17</v>
      </c>
      <c r="B54" s="45"/>
      <c r="C54" s="46">
        <v>2216</v>
      </c>
      <c r="D54" s="47">
        <f>SUM(D55:D60)</f>
        <v>781</v>
      </c>
      <c r="E54" s="48">
        <f>SUM(D54/C54)</f>
        <v>0.35243682310469315</v>
      </c>
    </row>
    <row r="55" spans="1:5" s="4" customFormat="1" x14ac:dyDescent="0.3">
      <c r="B55" s="4" t="s">
        <v>6</v>
      </c>
      <c r="C55" s="7"/>
      <c r="D55" s="5">
        <v>46</v>
      </c>
      <c r="E55" s="39">
        <f>SUM(D55/C54)</f>
        <v>2.0758122743682311E-2</v>
      </c>
    </row>
    <row r="56" spans="1:5" s="4" customFormat="1" x14ac:dyDescent="0.3">
      <c r="B56" s="4" t="s">
        <v>26</v>
      </c>
      <c r="C56" s="7"/>
      <c r="D56" s="26">
        <v>4</v>
      </c>
      <c r="E56" s="49">
        <f>D56/C54</f>
        <v>1.8050541516245488E-3</v>
      </c>
    </row>
    <row r="57" spans="1:5" s="4" customFormat="1" x14ac:dyDescent="0.3">
      <c r="B57" s="4" t="s">
        <v>7</v>
      </c>
      <c r="C57" s="7"/>
      <c r="D57" s="5">
        <v>589</v>
      </c>
      <c r="E57" s="49">
        <f>SUM(D57/C54)</f>
        <v>0.2657942238267148</v>
      </c>
    </row>
    <row r="58" spans="1:5" s="4" customFormat="1" x14ac:dyDescent="0.3">
      <c r="B58" s="4" t="s">
        <v>8</v>
      </c>
      <c r="C58" s="7"/>
      <c r="D58" s="5">
        <v>131</v>
      </c>
      <c r="E58" s="49">
        <f>SUM(D58/C54)</f>
        <v>5.9115523465703972E-2</v>
      </c>
    </row>
    <row r="59" spans="1:5" s="4" customFormat="1" x14ac:dyDescent="0.3">
      <c r="B59" s="4" t="s">
        <v>9</v>
      </c>
      <c r="C59" s="7"/>
      <c r="D59" s="26">
        <v>4</v>
      </c>
      <c r="E59" s="49">
        <f>SUM(D59/C54)</f>
        <v>1.8050541516245488E-3</v>
      </c>
    </row>
    <row r="60" spans="1:5" s="4" customFormat="1" x14ac:dyDescent="0.3">
      <c r="B60" s="4" t="s">
        <v>10</v>
      </c>
      <c r="C60" s="7"/>
      <c r="D60" s="5">
        <v>7</v>
      </c>
      <c r="E60" s="49">
        <f>SUM(D60/C54)</f>
        <v>3.1588447653429601E-3</v>
      </c>
    </row>
    <row r="61" spans="1:5" s="4" customFormat="1" x14ac:dyDescent="0.3">
      <c r="A61" s="31"/>
      <c r="B61" s="31"/>
      <c r="C61" s="31"/>
      <c r="D61" s="31"/>
      <c r="E61" s="31"/>
    </row>
    <row r="62" spans="1:5" ht="17.399999999999999" x14ac:dyDescent="0.35">
      <c r="A62" s="45" t="s">
        <v>18</v>
      </c>
      <c r="B62" s="45"/>
      <c r="C62" s="46">
        <v>2432</v>
      </c>
      <c r="D62" s="47">
        <f>SUM(D63:D68)</f>
        <v>1081</v>
      </c>
      <c r="E62" s="48">
        <f>SUM(D62/C62)</f>
        <v>0.44449013157894735</v>
      </c>
    </row>
    <row r="63" spans="1:5" s="4" customFormat="1" x14ac:dyDescent="0.3">
      <c r="B63" s="4" t="s">
        <v>6</v>
      </c>
      <c r="C63" s="7"/>
      <c r="D63" s="5">
        <v>25</v>
      </c>
      <c r="E63" s="39">
        <f>SUM(D63/C62)</f>
        <v>1.0279605263157895E-2</v>
      </c>
    </row>
    <row r="64" spans="1:5" s="4" customFormat="1" x14ac:dyDescent="0.3">
      <c r="B64" s="4" t="s">
        <v>26</v>
      </c>
      <c r="C64" s="7"/>
      <c r="D64" s="26">
        <v>1</v>
      </c>
      <c r="E64" s="49">
        <f>D64/C62</f>
        <v>4.1118421052631577E-4</v>
      </c>
    </row>
    <row r="65" spans="1:5" s="4" customFormat="1" x14ac:dyDescent="0.3">
      <c r="B65" s="4" t="s">
        <v>7</v>
      </c>
      <c r="C65" s="7"/>
      <c r="D65" s="5">
        <v>879</v>
      </c>
      <c r="E65" s="49">
        <f>SUM(D65/C62)</f>
        <v>0.36143092105263158</v>
      </c>
    </row>
    <row r="66" spans="1:5" s="4" customFormat="1" x14ac:dyDescent="0.3">
      <c r="B66" s="4" t="s">
        <v>8</v>
      </c>
      <c r="C66" s="7"/>
      <c r="D66" s="5">
        <v>166</v>
      </c>
      <c r="E66" s="49">
        <f>SUM(D66/C62)</f>
        <v>6.8256578947368418E-2</v>
      </c>
    </row>
    <row r="67" spans="1:5" s="4" customFormat="1" x14ac:dyDescent="0.3">
      <c r="B67" s="4" t="s">
        <v>9</v>
      </c>
      <c r="C67" s="7"/>
      <c r="D67" s="5">
        <v>5</v>
      </c>
      <c r="E67" s="49">
        <f>SUM(D67/C62)</f>
        <v>2.0559210526315788E-3</v>
      </c>
    </row>
    <row r="68" spans="1:5" s="4" customFormat="1" x14ac:dyDescent="0.3">
      <c r="B68" s="4" t="s">
        <v>10</v>
      </c>
      <c r="C68" s="7"/>
      <c r="D68" s="5">
        <v>5</v>
      </c>
      <c r="E68" s="49">
        <f>SUM(D68/C62)</f>
        <v>2.0559210526315788E-3</v>
      </c>
    </row>
    <row r="69" spans="1:5" s="4" customFormat="1" x14ac:dyDescent="0.3">
      <c r="A69" s="31"/>
      <c r="B69" s="31"/>
      <c r="C69" s="31"/>
      <c r="D69" s="31"/>
      <c r="E69" s="31"/>
    </row>
    <row r="70" spans="1:5" ht="17.399999999999999" x14ac:dyDescent="0.35">
      <c r="A70" s="45" t="s">
        <v>19</v>
      </c>
      <c r="B70" s="45"/>
      <c r="C70" s="46">
        <v>20099</v>
      </c>
      <c r="D70" s="47">
        <f>SUM(D71:D76)</f>
        <v>6415</v>
      </c>
      <c r="E70" s="48">
        <f>SUM(D70/C70)</f>
        <v>0.31917010796557044</v>
      </c>
    </row>
    <row r="71" spans="1:5" x14ac:dyDescent="0.3">
      <c r="A71" s="4"/>
      <c r="B71" s="4" t="s">
        <v>6</v>
      </c>
      <c r="C71" s="7"/>
      <c r="D71" s="5">
        <v>639</v>
      </c>
      <c r="E71" s="39">
        <f>SUM(D71/C70)</f>
        <v>3.1792626498830787E-2</v>
      </c>
    </row>
    <row r="72" spans="1:5" x14ac:dyDescent="0.3">
      <c r="A72" s="4"/>
      <c r="B72" s="4" t="s">
        <v>26</v>
      </c>
      <c r="C72" s="7"/>
      <c r="D72" s="26">
        <v>15</v>
      </c>
      <c r="E72" s="49">
        <f>D72/C70</f>
        <v>7.4630578635753026E-4</v>
      </c>
    </row>
    <row r="73" spans="1:5" x14ac:dyDescent="0.3">
      <c r="A73" s="4"/>
      <c r="B73" s="4" t="s">
        <v>7</v>
      </c>
      <c r="C73" s="7"/>
      <c r="D73" s="5">
        <v>4128</v>
      </c>
      <c r="E73" s="49">
        <f>SUM(D73/C70)</f>
        <v>0.20538335240559233</v>
      </c>
    </row>
    <row r="74" spans="1:5" x14ac:dyDescent="0.3">
      <c r="A74" s="4"/>
      <c r="B74" s="4" t="s">
        <v>8</v>
      </c>
      <c r="C74" s="7"/>
      <c r="D74" s="5">
        <v>1528</v>
      </c>
      <c r="E74" s="49">
        <f>SUM(D74/C70)</f>
        <v>7.6023682770287079E-2</v>
      </c>
    </row>
    <row r="75" spans="1:5" x14ac:dyDescent="0.3">
      <c r="A75" s="4"/>
      <c r="B75" s="4" t="s">
        <v>9</v>
      </c>
      <c r="C75" s="7"/>
      <c r="D75" s="5">
        <v>86</v>
      </c>
      <c r="E75" s="49">
        <f>SUM(D75/C70)</f>
        <v>4.2788198417831732E-3</v>
      </c>
    </row>
    <row r="76" spans="1:5" ht="15.6" customHeight="1" x14ac:dyDescent="0.3">
      <c r="A76" s="4"/>
      <c r="B76" s="4" t="s">
        <v>10</v>
      </c>
      <c r="C76" s="7"/>
      <c r="D76" s="5">
        <v>19</v>
      </c>
      <c r="E76" s="49">
        <f>SUM(D76/C70)</f>
        <v>9.4532066271953825E-4</v>
      </c>
    </row>
    <row r="77" spans="1:5" s="4" customFormat="1" x14ac:dyDescent="0.3">
      <c r="A77" s="31"/>
      <c r="B77" s="31"/>
      <c r="C77" s="31"/>
      <c r="D77" s="31"/>
      <c r="E77" s="31"/>
    </row>
    <row r="78" spans="1:5" ht="17.399999999999999" x14ac:dyDescent="0.35">
      <c r="A78" s="45" t="s">
        <v>20</v>
      </c>
      <c r="B78" s="45"/>
      <c r="C78" s="46">
        <v>345</v>
      </c>
      <c r="D78" s="47">
        <f>SUM(D79:D84)</f>
        <v>187</v>
      </c>
      <c r="E78" s="48">
        <f>SUM(D78/C78)</f>
        <v>0.54202898550724643</v>
      </c>
    </row>
    <row r="79" spans="1:5" x14ac:dyDescent="0.3">
      <c r="A79" s="4"/>
      <c r="B79" s="4" t="s">
        <v>6</v>
      </c>
      <c r="C79" s="7"/>
      <c r="D79" s="5">
        <v>5</v>
      </c>
      <c r="E79" s="39">
        <f>SUM(D79/C78)</f>
        <v>1.4492753623188406E-2</v>
      </c>
    </row>
    <row r="80" spans="1:5" x14ac:dyDescent="0.3">
      <c r="A80" s="4"/>
      <c r="B80" s="4" t="s">
        <v>26</v>
      </c>
      <c r="C80" s="7"/>
      <c r="D80" s="26">
        <v>0</v>
      </c>
      <c r="E80" s="49">
        <f>D80/C78</f>
        <v>0</v>
      </c>
    </row>
    <row r="81" spans="1:5" x14ac:dyDescent="0.3">
      <c r="A81" s="4"/>
      <c r="B81" s="4" t="s">
        <v>7</v>
      </c>
      <c r="C81" s="7"/>
      <c r="D81" s="5">
        <v>161</v>
      </c>
      <c r="E81" s="49">
        <f>SUM(D81/C78)</f>
        <v>0.46666666666666667</v>
      </c>
    </row>
    <row r="82" spans="1:5" x14ac:dyDescent="0.3">
      <c r="A82" s="4"/>
      <c r="B82" s="4" t="s">
        <v>8</v>
      </c>
      <c r="C82" s="7"/>
      <c r="D82" s="5">
        <v>21</v>
      </c>
      <c r="E82" s="49">
        <f>SUM(D82/C78)</f>
        <v>6.0869565217391307E-2</v>
      </c>
    </row>
    <row r="83" spans="1:5" x14ac:dyDescent="0.3">
      <c r="A83" s="4"/>
      <c r="B83" s="4" t="s">
        <v>9</v>
      </c>
      <c r="C83" s="7"/>
      <c r="D83" s="26">
        <v>0</v>
      </c>
      <c r="E83" s="49">
        <f>SUM(D83/C78)</f>
        <v>0</v>
      </c>
    </row>
    <row r="84" spans="1:5" x14ac:dyDescent="0.3">
      <c r="A84" s="4"/>
      <c r="B84" s="4" t="s">
        <v>10</v>
      </c>
      <c r="C84" s="7"/>
      <c r="D84" s="26">
        <v>0</v>
      </c>
      <c r="E84" s="49">
        <f>SUM(D84/C78)</f>
        <v>0</v>
      </c>
    </row>
    <row r="85" spans="1:5" x14ac:dyDescent="0.3">
      <c r="A85" s="31"/>
      <c r="B85" s="31"/>
      <c r="C85" s="31"/>
      <c r="D85" s="31"/>
      <c r="E85" s="31"/>
    </row>
    <row r="86" spans="1:5" x14ac:dyDescent="0.3">
      <c r="A86" s="29"/>
      <c r="B86" s="29"/>
      <c r="C86" s="29"/>
      <c r="D86" s="29"/>
      <c r="E86" s="29"/>
    </row>
    <row r="87" spans="1:5" x14ac:dyDescent="0.3">
      <c r="A87" s="29"/>
      <c r="B87" s="29"/>
      <c r="C87" s="29"/>
      <c r="D87" s="29"/>
      <c r="E87" s="29"/>
    </row>
    <row r="88" spans="1:5" x14ac:dyDescent="0.3">
      <c r="A88" s="29"/>
      <c r="B88" s="29"/>
      <c r="C88" s="29"/>
      <c r="D88" s="29"/>
      <c r="E88" s="29"/>
    </row>
    <row r="89" spans="1:5" x14ac:dyDescent="0.3">
      <c r="A89" s="29"/>
      <c r="B89" s="29"/>
      <c r="C89" s="29"/>
      <c r="D89" s="29"/>
      <c r="E89" s="29"/>
    </row>
    <row r="90" spans="1:5" x14ac:dyDescent="0.3">
      <c r="A90" s="29"/>
      <c r="B90" s="29"/>
      <c r="C90" s="29"/>
      <c r="D90" s="29"/>
      <c r="E90" s="29"/>
    </row>
    <row r="91" spans="1:5" x14ac:dyDescent="0.3">
      <c r="A91" s="29"/>
      <c r="B91" s="29"/>
      <c r="C91" s="29"/>
      <c r="D91" s="29"/>
      <c r="E91" s="29"/>
    </row>
    <row r="92" spans="1:5" ht="17.399999999999999" x14ac:dyDescent="0.35">
      <c r="A92" s="45" t="s">
        <v>21</v>
      </c>
      <c r="B92" s="45"/>
      <c r="C92" s="46">
        <v>1070</v>
      </c>
      <c r="D92" s="47">
        <f>SUM(D93:D98)</f>
        <v>569</v>
      </c>
      <c r="E92" s="48">
        <f>SUM(D92/C92)</f>
        <v>0.53177570093457949</v>
      </c>
    </row>
    <row r="93" spans="1:5" s="4" customFormat="1" x14ac:dyDescent="0.3">
      <c r="B93" s="4" t="s">
        <v>6</v>
      </c>
      <c r="C93" s="7"/>
      <c r="D93" s="5">
        <v>10</v>
      </c>
      <c r="E93" s="39">
        <f>SUM(D93/C92)</f>
        <v>9.3457943925233638E-3</v>
      </c>
    </row>
    <row r="94" spans="1:5" s="4" customFormat="1" x14ac:dyDescent="0.3">
      <c r="B94" s="4" t="s">
        <v>26</v>
      </c>
      <c r="C94" s="7"/>
      <c r="D94" s="26">
        <v>2</v>
      </c>
      <c r="E94" s="49">
        <f>D94/C92</f>
        <v>1.869158878504673E-3</v>
      </c>
    </row>
    <row r="95" spans="1:5" s="4" customFormat="1" x14ac:dyDescent="0.3">
      <c r="B95" s="4" t="s">
        <v>7</v>
      </c>
      <c r="C95" s="7"/>
      <c r="D95" s="5">
        <v>454</v>
      </c>
      <c r="E95" s="49">
        <f>SUM(D95/C92)</f>
        <v>0.42429906542056073</v>
      </c>
    </row>
    <row r="96" spans="1:5" s="4" customFormat="1" x14ac:dyDescent="0.3">
      <c r="B96" s="4" t="s">
        <v>8</v>
      </c>
      <c r="C96" s="7"/>
      <c r="D96" s="5">
        <v>97</v>
      </c>
      <c r="E96" s="49">
        <f>SUM(D96/C92)</f>
        <v>9.065420560747664E-2</v>
      </c>
    </row>
    <row r="97" spans="1:5" s="4" customFormat="1" x14ac:dyDescent="0.3">
      <c r="B97" s="4" t="s">
        <v>9</v>
      </c>
      <c r="C97" s="7"/>
      <c r="D97" s="26">
        <v>6</v>
      </c>
      <c r="E97" s="49">
        <f>SUM(D97/C92)</f>
        <v>5.6074766355140183E-3</v>
      </c>
    </row>
    <row r="98" spans="1:5" s="4" customFormat="1" x14ac:dyDescent="0.3">
      <c r="B98" s="4" t="s">
        <v>10</v>
      </c>
      <c r="C98" s="7"/>
      <c r="D98" s="26">
        <v>0</v>
      </c>
      <c r="E98" s="49">
        <f>SUM(D98/C92)</f>
        <v>0</v>
      </c>
    </row>
    <row r="99" spans="1:5" s="4" customFormat="1" x14ac:dyDescent="0.3">
      <c r="A99" s="31"/>
      <c r="B99" s="31"/>
      <c r="C99" s="31"/>
      <c r="D99" s="31"/>
      <c r="E99" s="31"/>
    </row>
    <row r="100" spans="1:5" ht="17.399999999999999" x14ac:dyDescent="0.35">
      <c r="A100" s="45" t="s">
        <v>23</v>
      </c>
      <c r="B100" s="45"/>
      <c r="C100" s="46">
        <v>42740</v>
      </c>
      <c r="D100" s="47">
        <f>SUM(D101:D106)</f>
        <v>13564</v>
      </c>
      <c r="E100" s="48">
        <f>SUM(D100/C100)</f>
        <v>0.31736078614880675</v>
      </c>
    </row>
    <row r="101" spans="1:5" s="4" customFormat="1" x14ac:dyDescent="0.3">
      <c r="B101" s="4" t="s">
        <v>6</v>
      </c>
      <c r="C101" s="7"/>
      <c r="D101" s="5">
        <v>983</v>
      </c>
      <c r="E101" s="39">
        <f>SUM(D101/C100)</f>
        <v>2.2999532054281704E-2</v>
      </c>
    </row>
    <row r="102" spans="1:5" s="4" customFormat="1" x14ac:dyDescent="0.3">
      <c r="B102" s="4" t="s">
        <v>26</v>
      </c>
      <c r="C102" s="7"/>
      <c r="D102" s="26">
        <v>36</v>
      </c>
      <c r="E102" s="49">
        <f>D102/C100</f>
        <v>8.4230229293401967E-4</v>
      </c>
    </row>
    <row r="103" spans="1:5" s="4" customFormat="1" x14ac:dyDescent="0.3">
      <c r="B103" s="4" t="s">
        <v>7</v>
      </c>
      <c r="C103" s="7"/>
      <c r="D103" s="5">
        <v>8861</v>
      </c>
      <c r="E103" s="49">
        <f>SUM(D103/C100)</f>
        <v>0.20732335049134301</v>
      </c>
    </row>
    <row r="104" spans="1:5" s="4" customFormat="1" x14ac:dyDescent="0.3">
      <c r="B104" s="4" t="s">
        <v>8</v>
      </c>
      <c r="C104" s="7"/>
      <c r="D104" s="5">
        <v>3406</v>
      </c>
      <c r="E104" s="49">
        <f>SUM(D104/C100)</f>
        <v>7.969115582592419E-2</v>
      </c>
    </row>
    <row r="105" spans="1:5" s="4" customFormat="1" x14ac:dyDescent="0.3">
      <c r="B105" s="4" t="s">
        <v>9</v>
      </c>
      <c r="C105" s="7"/>
      <c r="D105" s="26">
        <v>200</v>
      </c>
      <c r="E105" s="49">
        <f>SUM(D105/C100)</f>
        <v>4.679457182966776E-3</v>
      </c>
    </row>
    <row r="106" spans="1:5" s="4" customFormat="1" x14ac:dyDescent="0.3">
      <c r="B106" s="4" t="s">
        <v>10</v>
      </c>
      <c r="C106" s="7"/>
      <c r="D106" s="26">
        <v>78</v>
      </c>
      <c r="E106" s="49">
        <f>SUM(D106/C100)</f>
        <v>1.8249883013570427E-3</v>
      </c>
    </row>
    <row r="107" spans="1:5" s="4" customFormat="1" x14ac:dyDescent="0.3">
      <c r="A107" s="31"/>
      <c r="B107" s="31"/>
      <c r="C107" s="31"/>
      <c r="D107" s="31"/>
      <c r="E107" s="31"/>
    </row>
    <row r="108" spans="1:5" ht="17.399999999999999" x14ac:dyDescent="0.35">
      <c r="A108" s="45" t="s">
        <v>24</v>
      </c>
      <c r="B108" s="45"/>
      <c r="C108" s="46">
        <f>SUM(C5:C100)</f>
        <v>80867</v>
      </c>
      <c r="D108" s="47">
        <f>SUM(D109:D114)</f>
        <v>27352</v>
      </c>
      <c r="E108" s="48">
        <f>SUM(D108/C108)</f>
        <v>0.3382343848541432</v>
      </c>
    </row>
    <row r="109" spans="1:5" s="4" customFormat="1" x14ac:dyDescent="0.3">
      <c r="B109" s="4" t="s">
        <v>6</v>
      </c>
      <c r="C109" s="7"/>
      <c r="D109" s="5">
        <f>SUM(D7+D15+D23+D31+D47+D55+D63+D71+D79+D93+D101)</f>
        <v>1926</v>
      </c>
      <c r="E109" s="39">
        <f>SUM(D109/C108)</f>
        <v>2.3816884514078672E-2</v>
      </c>
    </row>
    <row r="110" spans="1:5" s="4" customFormat="1" x14ac:dyDescent="0.3">
      <c r="B110" s="4" t="s">
        <v>26</v>
      </c>
      <c r="C110" s="7"/>
      <c r="D110" s="5">
        <f>SUM(D8+D16+D24+D32+D48+D56+D64+D72+D80+D94+D102)</f>
        <v>64</v>
      </c>
      <c r="E110" s="49">
        <f>D110/C108</f>
        <v>7.914229537388551E-4</v>
      </c>
    </row>
    <row r="111" spans="1:5" s="4" customFormat="1" x14ac:dyDescent="0.3">
      <c r="B111" s="4" t="s">
        <v>7</v>
      </c>
      <c r="C111" s="7"/>
      <c r="D111" s="5">
        <f>SUM(D9+D17+D25+D33+D49+D57+D65+D73+D81+D95+D103)</f>
        <v>18403</v>
      </c>
      <c r="E111" s="49">
        <f>SUM(D111/C108)</f>
        <v>0.22757119715087737</v>
      </c>
    </row>
    <row r="112" spans="1:5" s="4" customFormat="1" x14ac:dyDescent="0.3">
      <c r="B112" s="4" t="s">
        <v>8</v>
      </c>
      <c r="C112" s="7"/>
      <c r="D112" s="5">
        <f>SUM(D10+D18+D26+D34+D50+D58+D66+D74+D82+D96+D104)</f>
        <v>6349</v>
      </c>
      <c r="E112" s="49">
        <f>SUM(D112/C108)</f>
        <v>7.8511630207624861E-2</v>
      </c>
    </row>
    <row r="113" spans="1:5" s="4" customFormat="1" x14ac:dyDescent="0.3">
      <c r="B113" s="4" t="s">
        <v>9</v>
      </c>
      <c r="C113" s="7"/>
      <c r="D113" s="5">
        <f>SUM(D11+D19+D27+D35+D51+D59+D67+D75+D83+D97+D105)</f>
        <v>377</v>
      </c>
      <c r="E113" s="49">
        <f>SUM(D113/C108)</f>
        <v>4.6619758368679435E-3</v>
      </c>
    </row>
    <row r="114" spans="1:5" s="4" customFormat="1" x14ac:dyDescent="0.3">
      <c r="B114" s="4" t="s">
        <v>10</v>
      </c>
      <c r="C114" s="7"/>
      <c r="D114" s="5">
        <f>SUM(D12+D20+D28+D36+D52+D60+D68+D76+D84+D98+D106)</f>
        <v>233</v>
      </c>
      <c r="E114" s="49">
        <f>SUM(D114/C108)</f>
        <v>2.8812741909555197E-3</v>
      </c>
    </row>
    <row r="115" spans="1:5" s="4" customFormat="1" x14ac:dyDescent="0.3">
      <c r="A115" s="31"/>
      <c r="B115" s="31"/>
      <c r="C115" s="31"/>
      <c r="D115" s="31"/>
      <c r="E115" s="31"/>
    </row>
  </sheetData>
  <mergeCells count="14">
    <mergeCell ref="A99:E99"/>
    <mergeCell ref="A107:E107"/>
    <mergeCell ref="A115:E115"/>
    <mergeCell ref="A29:E29"/>
    <mergeCell ref="A37:E37"/>
    <mergeCell ref="A53:E53"/>
    <mergeCell ref="A61:E61"/>
    <mergeCell ref="A69:E69"/>
    <mergeCell ref="A77:E77"/>
    <mergeCell ref="A3:B3"/>
    <mergeCell ref="A5:E5"/>
    <mergeCell ref="A13:E13"/>
    <mergeCell ref="A21:E21"/>
    <mergeCell ref="A85:E85"/>
  </mergeCells>
  <pageMargins left="0.7" right="0.7" top="0.75" bottom="0.75" header="0.3" footer="0.3"/>
  <pageSetup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abSelected="1" workbookViewId="0">
      <selection activeCell="J8" sqref="J8"/>
    </sheetView>
  </sheetViews>
  <sheetFormatPr defaultRowHeight="14.4" x14ac:dyDescent="0.3"/>
  <cols>
    <col min="1" max="1" width="19.44140625" customWidth="1"/>
    <col min="2" max="2" width="21.33203125" bestFit="1" customWidth="1"/>
    <col min="3" max="3" width="18.5546875" customWidth="1"/>
    <col min="4" max="4" width="11.109375" customWidth="1"/>
    <col min="5" max="5" width="10.5546875" customWidth="1"/>
  </cols>
  <sheetData>
    <row r="1" spans="1:5" s="4" customFormat="1" x14ac:dyDescent="0.3">
      <c r="D1" s="5"/>
      <c r="E1" s="39"/>
    </row>
    <row r="2" spans="1:5" s="4" customFormat="1" x14ac:dyDescent="0.3">
      <c r="A2" s="38" t="s">
        <v>0</v>
      </c>
      <c r="D2" s="5"/>
      <c r="E2" s="39"/>
    </row>
    <row r="3" spans="1:5" s="4" customFormat="1" x14ac:dyDescent="0.3">
      <c r="A3" s="34"/>
      <c r="B3" s="34"/>
      <c r="C3" s="11" t="s">
        <v>25</v>
      </c>
      <c r="D3" s="12" t="s">
        <v>2</v>
      </c>
      <c r="E3" s="40" t="s">
        <v>3</v>
      </c>
    </row>
    <row r="4" spans="1:5" s="4" customFormat="1" ht="19.8" x14ac:dyDescent="0.4">
      <c r="A4" s="41" t="s">
        <v>4</v>
      </c>
      <c r="B4" s="41"/>
      <c r="C4" s="42">
        <v>16646</v>
      </c>
      <c r="D4" s="43">
        <f>D31</f>
        <v>4946</v>
      </c>
      <c r="E4" s="44">
        <f>E31</f>
        <v>0.29712843926468824</v>
      </c>
    </row>
    <row r="5" spans="1:5" s="4" customFormat="1" x14ac:dyDescent="0.3">
      <c r="A5" s="31"/>
      <c r="B5" s="31"/>
      <c r="C5" s="31"/>
      <c r="D5" s="31"/>
      <c r="E5" s="31"/>
    </row>
    <row r="6" spans="1:5" s="4" customFormat="1" ht="17.399999999999999" x14ac:dyDescent="0.35">
      <c r="A6" s="50" t="s">
        <v>5</v>
      </c>
      <c r="B6" s="50"/>
      <c r="C6" s="51">
        <v>8704</v>
      </c>
      <c r="D6" s="52">
        <f>SUM(D7:D12)</f>
        <v>1919</v>
      </c>
      <c r="E6" s="53">
        <f>SUM(D6/C6)</f>
        <v>0.22047334558823528</v>
      </c>
    </row>
    <row r="7" spans="1:5" s="4" customFormat="1" x14ac:dyDescent="0.3">
      <c r="B7" s="4" t="s">
        <v>6</v>
      </c>
      <c r="D7" s="4">
        <v>157</v>
      </c>
      <c r="E7" s="49">
        <f>SUM(D7/C6)</f>
        <v>1.803768382352941E-2</v>
      </c>
    </row>
    <row r="8" spans="1:5" s="4" customFormat="1" x14ac:dyDescent="0.3">
      <c r="B8" s="4" t="s">
        <v>26</v>
      </c>
      <c r="D8" s="4">
        <v>6</v>
      </c>
      <c r="E8" s="49">
        <f>D8/C6</f>
        <v>6.8933823529411769E-4</v>
      </c>
    </row>
    <row r="9" spans="1:5" s="4" customFormat="1" x14ac:dyDescent="0.3">
      <c r="B9" s="4" t="s">
        <v>7</v>
      </c>
      <c r="D9" s="4">
        <v>1084</v>
      </c>
      <c r="E9" s="49">
        <f>SUM(D9/C6)</f>
        <v>0.12454044117647059</v>
      </c>
    </row>
    <row r="10" spans="1:5" s="4" customFormat="1" x14ac:dyDescent="0.3">
      <c r="B10" s="4" t="s">
        <v>8</v>
      </c>
      <c r="D10" s="4">
        <v>631</v>
      </c>
      <c r="E10" s="49">
        <f>SUM(D10/C6)</f>
        <v>7.2495404411764705E-2</v>
      </c>
    </row>
    <row r="11" spans="1:5" s="4" customFormat="1" x14ac:dyDescent="0.3">
      <c r="B11" s="4" t="s">
        <v>9</v>
      </c>
      <c r="D11" s="4">
        <v>31</v>
      </c>
      <c r="E11" s="49">
        <f>SUM(D11/C6)</f>
        <v>3.5615808823529411E-3</v>
      </c>
    </row>
    <row r="12" spans="1:5" s="4" customFormat="1" x14ac:dyDescent="0.3">
      <c r="B12" s="4" t="s">
        <v>10</v>
      </c>
      <c r="D12" s="4">
        <v>10</v>
      </c>
      <c r="E12" s="49">
        <f>SUM(D12/C6)</f>
        <v>1.1488970588235295E-3</v>
      </c>
    </row>
    <row r="13" spans="1:5" s="4" customFormat="1" x14ac:dyDescent="0.3">
      <c r="A13" s="31"/>
      <c r="B13" s="31"/>
      <c r="C13" s="31"/>
      <c r="D13" s="31"/>
      <c r="E13" s="31"/>
    </row>
    <row r="14" spans="1:5" s="4" customFormat="1" x14ac:dyDescent="0.3">
      <c r="A14" s="31"/>
      <c r="B14" s="31"/>
      <c r="C14" s="31"/>
      <c r="D14" s="31"/>
      <c r="E14" s="31"/>
    </row>
    <row r="15" spans="1:5" s="4" customFormat="1" ht="17.399999999999999" x14ac:dyDescent="0.35">
      <c r="A15" s="45" t="s">
        <v>12</v>
      </c>
      <c r="B15" s="45"/>
      <c r="C15" s="46">
        <v>2273</v>
      </c>
      <c r="D15" s="47">
        <f>SUM(D16:D21)</f>
        <v>756</v>
      </c>
      <c r="E15" s="48">
        <f>SUM(D15/C15)</f>
        <v>0.33260008798944124</v>
      </c>
    </row>
    <row r="16" spans="1:5" s="4" customFormat="1" x14ac:dyDescent="0.3">
      <c r="B16" s="4" t="s">
        <v>6</v>
      </c>
      <c r="D16" s="4">
        <v>43</v>
      </c>
      <c r="E16" s="39">
        <f>SUM(D16/C15)</f>
        <v>1.8917729872415311E-2</v>
      </c>
    </row>
    <row r="17" spans="1:5" s="4" customFormat="1" x14ac:dyDescent="0.3">
      <c r="B17" s="4" t="s">
        <v>26</v>
      </c>
      <c r="D17" s="4">
        <v>1</v>
      </c>
      <c r="E17" s="39">
        <f>D17/C15</f>
        <v>4.399472063352398E-4</v>
      </c>
    </row>
    <row r="18" spans="1:5" s="4" customFormat="1" x14ac:dyDescent="0.3">
      <c r="B18" s="4" t="s">
        <v>7</v>
      </c>
      <c r="D18" s="4">
        <v>567</v>
      </c>
      <c r="E18" s="49">
        <f>SUM(D18/C15)</f>
        <v>0.24945006599208094</v>
      </c>
    </row>
    <row r="19" spans="1:5" s="4" customFormat="1" x14ac:dyDescent="0.3">
      <c r="B19" s="4" t="s">
        <v>8</v>
      </c>
      <c r="D19" s="4">
        <v>138</v>
      </c>
      <c r="E19" s="49">
        <f>SUM(D19/C15)</f>
        <v>6.0712714474263088E-2</v>
      </c>
    </row>
    <row r="20" spans="1:5" s="4" customFormat="1" x14ac:dyDescent="0.3">
      <c r="B20" s="4" t="s">
        <v>9</v>
      </c>
      <c r="D20" s="4">
        <v>7</v>
      </c>
      <c r="E20" s="49">
        <f>SUM(D20/C15)</f>
        <v>3.0796304443466782E-3</v>
      </c>
    </row>
    <row r="21" spans="1:5" s="4" customFormat="1" x14ac:dyDescent="0.3">
      <c r="B21" s="4" t="s">
        <v>10</v>
      </c>
      <c r="D21" s="4">
        <v>0</v>
      </c>
      <c r="E21" s="49">
        <f>SUM(D21/C15)</f>
        <v>0</v>
      </c>
    </row>
    <row r="22" spans="1:5" s="4" customFormat="1" x14ac:dyDescent="0.3">
      <c r="A22" s="31"/>
      <c r="B22" s="31"/>
      <c r="C22" s="31"/>
      <c r="D22" s="31"/>
      <c r="E22" s="31"/>
    </row>
    <row r="23" spans="1:5" s="4" customFormat="1" ht="17.399999999999999" x14ac:dyDescent="0.35">
      <c r="A23" s="45" t="s">
        <v>22</v>
      </c>
      <c r="B23" s="45"/>
      <c r="C23" s="46">
        <v>5669</v>
      </c>
      <c r="D23" s="47">
        <f>SUM(D24:D29)</f>
        <v>2271</v>
      </c>
      <c r="E23" s="48">
        <f>SUM(D23/C23)</f>
        <v>0.40059975304286471</v>
      </c>
    </row>
    <row r="24" spans="1:5" s="4" customFormat="1" x14ac:dyDescent="0.3">
      <c r="B24" s="4" t="s">
        <v>6</v>
      </c>
      <c r="C24" s="7"/>
      <c r="D24" s="5">
        <v>93</v>
      </c>
      <c r="E24" s="54">
        <f>SUM(D24/C23)</f>
        <v>1.640500970188746E-2</v>
      </c>
    </row>
    <row r="25" spans="1:5" s="4" customFormat="1" x14ac:dyDescent="0.3">
      <c r="B25" s="4" t="s">
        <v>26</v>
      </c>
      <c r="C25" s="7"/>
      <c r="D25" s="26">
        <v>5</v>
      </c>
      <c r="E25" s="54">
        <f>D25/C23</f>
        <v>8.8198976891868059E-4</v>
      </c>
    </row>
    <row r="26" spans="1:5" s="4" customFormat="1" x14ac:dyDescent="0.3">
      <c r="B26" s="4" t="s">
        <v>7</v>
      </c>
      <c r="C26" s="7"/>
      <c r="D26" s="5">
        <v>1757</v>
      </c>
      <c r="E26" s="55">
        <f>SUM(D26/C23)</f>
        <v>0.30993120479802433</v>
      </c>
    </row>
    <row r="27" spans="1:5" s="4" customFormat="1" x14ac:dyDescent="0.3">
      <c r="B27" s="4" t="s">
        <v>8</v>
      </c>
      <c r="C27" s="7"/>
      <c r="D27" s="5">
        <v>389</v>
      </c>
      <c r="E27" s="55">
        <f>SUM(D27/C23)</f>
        <v>6.8618804021873342E-2</v>
      </c>
    </row>
    <row r="28" spans="1:5" s="4" customFormat="1" x14ac:dyDescent="0.3">
      <c r="B28" s="4" t="s">
        <v>9</v>
      </c>
      <c r="C28" s="7"/>
      <c r="D28" s="26">
        <v>21</v>
      </c>
      <c r="E28" s="55">
        <f>SUM(D28/C23)</f>
        <v>3.7043570294584584E-3</v>
      </c>
    </row>
    <row r="29" spans="1:5" s="4" customFormat="1" x14ac:dyDescent="0.3">
      <c r="B29" s="4" t="s">
        <v>10</v>
      </c>
      <c r="C29" s="7"/>
      <c r="D29" s="26">
        <v>6</v>
      </c>
      <c r="E29" s="55">
        <f>SUM(D29/C23)</f>
        <v>1.0583877227024166E-3</v>
      </c>
    </row>
    <row r="30" spans="1:5" s="4" customFormat="1" x14ac:dyDescent="0.3">
      <c r="A30" s="31"/>
      <c r="B30" s="31"/>
      <c r="C30" s="31"/>
      <c r="D30" s="31"/>
      <c r="E30" s="31"/>
    </row>
    <row r="31" spans="1:5" s="4" customFormat="1" ht="17.399999999999999" x14ac:dyDescent="0.35">
      <c r="A31" s="45" t="s">
        <v>24</v>
      </c>
      <c r="B31" s="45"/>
      <c r="C31" s="46">
        <f>SUM(C6:C29)</f>
        <v>16646</v>
      </c>
      <c r="D31" s="47">
        <f>SUM(D32:D37)</f>
        <v>4946</v>
      </c>
      <c r="E31" s="48">
        <f>SUM(D31/C31)</f>
        <v>0.29712843926468824</v>
      </c>
    </row>
    <row r="32" spans="1:5" s="4" customFormat="1" x14ac:dyDescent="0.3">
      <c r="B32" s="4" t="s">
        <v>6</v>
      </c>
      <c r="C32" s="7"/>
      <c r="D32" s="5">
        <f t="shared" ref="D32:D37" si="0">SUM(D7+D16+D24)</f>
        <v>293</v>
      </c>
      <c r="E32" s="54">
        <f>SUM(D32/C31)</f>
        <v>1.7601826264568063E-2</v>
      </c>
    </row>
    <row r="33" spans="1:5" s="4" customFormat="1" x14ac:dyDescent="0.3">
      <c r="B33" s="4" t="s">
        <v>26</v>
      </c>
      <c r="C33" s="7"/>
      <c r="D33" s="5">
        <f t="shared" si="0"/>
        <v>12</v>
      </c>
      <c r="E33" s="54">
        <f>D33/C31</f>
        <v>7.2089390844647366E-4</v>
      </c>
    </row>
    <row r="34" spans="1:5" s="4" customFormat="1" x14ac:dyDescent="0.3">
      <c r="B34" s="4" t="s">
        <v>7</v>
      </c>
      <c r="C34" s="7"/>
      <c r="D34" s="5">
        <f t="shared" si="0"/>
        <v>3408</v>
      </c>
      <c r="E34" s="55">
        <f>SUM(D34/C31)</f>
        <v>0.2047338699987985</v>
      </c>
    </row>
    <row r="35" spans="1:5" s="4" customFormat="1" x14ac:dyDescent="0.3">
      <c r="B35" s="4" t="s">
        <v>8</v>
      </c>
      <c r="C35" s="7"/>
      <c r="D35" s="5">
        <f t="shared" si="0"/>
        <v>1158</v>
      </c>
      <c r="E35" s="55">
        <f>SUM(D35/C31)</f>
        <v>6.95662621650847E-2</v>
      </c>
    </row>
    <row r="36" spans="1:5" s="4" customFormat="1" x14ac:dyDescent="0.3">
      <c r="B36" s="4" t="s">
        <v>9</v>
      </c>
      <c r="C36" s="7"/>
      <c r="D36" s="5">
        <f t="shared" si="0"/>
        <v>59</v>
      </c>
      <c r="E36" s="55">
        <f>SUM(D36/C31)</f>
        <v>3.5443950498618287E-3</v>
      </c>
    </row>
    <row r="37" spans="1:5" s="4" customFormat="1" x14ac:dyDescent="0.3">
      <c r="B37" s="4" t="s">
        <v>10</v>
      </c>
      <c r="C37" s="7"/>
      <c r="D37" s="5">
        <f t="shared" si="0"/>
        <v>16</v>
      </c>
      <c r="E37" s="55">
        <f>SUM(D37/C31)</f>
        <v>9.6119187792863151E-4</v>
      </c>
    </row>
    <row r="38" spans="1:5" s="4" customFormat="1" x14ac:dyDescent="0.3">
      <c r="A38" s="31"/>
      <c r="B38" s="31"/>
      <c r="C38" s="31"/>
      <c r="D38" s="31"/>
      <c r="E38" s="31"/>
    </row>
  </sheetData>
  <mergeCells count="7">
    <mergeCell ref="A30:E30"/>
    <mergeCell ref="A38:E38"/>
    <mergeCell ref="A3:B3"/>
    <mergeCell ref="A5:E5"/>
    <mergeCell ref="A13:E13"/>
    <mergeCell ref="A14:E14"/>
    <mergeCell ref="A22:E2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E75E70F13BB4FA5F333897AF84E53" ma:contentTypeVersion="9" ma:contentTypeDescription="Create a new document." ma:contentTypeScope="" ma:versionID="49b8b8cd4bcd187e491e93e68edea22f">
  <xsd:schema xmlns:xsd="http://www.w3.org/2001/XMLSchema" xmlns:xs="http://www.w3.org/2001/XMLSchema" xmlns:p="http://schemas.microsoft.com/office/2006/metadata/properties" xmlns:ns3="19293f3f-39a8-4e56-86f9-2606f0f9ffc7" xmlns:ns4="61316d25-4cea-4311-9521-9e70b2e78f8b" targetNamespace="http://schemas.microsoft.com/office/2006/metadata/properties" ma:root="true" ma:fieldsID="a3aacb66d095a190ab139e2e79e451cd" ns3:_="" ns4:_="">
    <xsd:import namespace="19293f3f-39a8-4e56-86f9-2606f0f9ffc7"/>
    <xsd:import namespace="61316d25-4cea-4311-9521-9e70b2e78f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3f3f-39a8-4e56-86f9-2606f0f9f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16d25-4cea-4311-9521-9e70b2e78f8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1629BE-1F16-4AEF-8489-2646D61A2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293f3f-39a8-4e56-86f9-2606f0f9ffc7"/>
    <ds:schemaRef ds:uri="61316d25-4cea-4311-9521-9e70b2e78f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51F887-DE1D-4E1E-A9F5-AC51BF1C68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B03201-8968-4354-9189-9D29AB8CFB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 GE TURNOUT</vt:lpstr>
      <vt:lpstr>2021 1ST LEG DISTRICT</vt:lpstr>
      <vt:lpstr>2021 3RD LEG DISTRICT</vt:lpstr>
    </vt:vector>
  </TitlesOfParts>
  <Manager/>
  <Company>County of Cumberland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Celeste Riley</dc:creator>
  <cp:keywords/>
  <dc:description/>
  <cp:lastModifiedBy>Kelly Hoffman</cp:lastModifiedBy>
  <cp:revision/>
  <cp:lastPrinted>2021-11-19T15:29:01Z</cp:lastPrinted>
  <dcterms:created xsi:type="dcterms:W3CDTF">2021-11-09T15:57:22Z</dcterms:created>
  <dcterms:modified xsi:type="dcterms:W3CDTF">2021-11-19T18:25:14Z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0x0101008F9E75E70F13BB4FA5F333897AF84E53</vt:lpwstr>
  </property>
</Properties>
</file>