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quigley\Desktop\Diane\OPRA Requests\"/>
    </mc:Choice>
  </mc:AlternateContent>
  <bookViews>
    <workbookView xWindow="0" yWindow="30" windowWidth="7485" windowHeight="4140"/>
  </bookViews>
  <sheets>
    <sheet name="2023-2024 " sheetId="19" r:id="rId1"/>
  </sheets>
  <definedNames>
    <definedName name="_xlnm.Print_Titles" localSheetId="0">'2023-2024 '!$1:$3</definedName>
  </definedNames>
  <calcPr calcId="152511"/>
</workbook>
</file>

<file path=xl/calcChain.xml><?xml version="1.0" encoding="utf-8"?>
<calcChain xmlns="http://schemas.openxmlformats.org/spreadsheetml/2006/main">
  <c r="K78" i="19" l="1"/>
  <c r="K77" i="19"/>
  <c r="K74" i="19"/>
  <c r="K72" i="19"/>
  <c r="K71" i="19"/>
  <c r="K70" i="19"/>
  <c r="H29" i="19"/>
  <c r="K27" i="19"/>
  <c r="H25" i="19"/>
  <c r="H23" i="19"/>
  <c r="H22" i="19"/>
  <c r="H21" i="19"/>
  <c r="H17" i="19"/>
  <c r="K8" i="19"/>
  <c r="H8" i="19"/>
  <c r="K6" i="19"/>
  <c r="H6" i="19"/>
  <c r="K106" i="19" l="1"/>
  <c r="J106" i="19"/>
  <c r="I106" i="19"/>
  <c r="I86" i="19"/>
  <c r="K84" i="19"/>
  <c r="K86" i="19" s="1"/>
  <c r="J83" i="19"/>
  <c r="J82" i="19"/>
  <c r="J81" i="19"/>
  <c r="J80" i="19"/>
  <c r="J79" i="19"/>
  <c r="K57" i="19"/>
  <c r="J57" i="19"/>
  <c r="H40" i="19"/>
  <c r="K7" i="19"/>
  <c r="J7" i="19"/>
  <c r="I7" i="19"/>
  <c r="H7" i="19"/>
  <c r="G7" i="19"/>
  <c r="J86" i="19" l="1"/>
</calcChain>
</file>

<file path=xl/sharedStrings.xml><?xml version="1.0" encoding="utf-8"?>
<sst xmlns="http://schemas.openxmlformats.org/spreadsheetml/2006/main" count="511" uniqueCount="312">
  <si>
    <t>Taylor</t>
  </si>
  <si>
    <t>Phillips</t>
  </si>
  <si>
    <t>Laura</t>
  </si>
  <si>
    <t>POSITION</t>
  </si>
  <si>
    <t>LAST NAME</t>
  </si>
  <si>
    <t>FIRST NAME</t>
  </si>
  <si>
    <t>2013 SALARY</t>
  </si>
  <si>
    <t>DATE OF HIRE</t>
  </si>
  <si>
    <t>2015-2016</t>
  </si>
  <si>
    <t>SEPT-DEC</t>
  </si>
  <si>
    <t>STEP/ GUIDE</t>
  </si>
  <si>
    <t>Sabia</t>
  </si>
  <si>
    <t>Colin</t>
  </si>
  <si>
    <t>Clayton</t>
  </si>
  <si>
    <t>Egan</t>
  </si>
  <si>
    <t>Jeanne</t>
  </si>
  <si>
    <t>Looney</t>
  </si>
  <si>
    <t>Kereth</t>
  </si>
  <si>
    <t>4MA</t>
  </si>
  <si>
    <t>19BA</t>
  </si>
  <si>
    <t>O'Reilly</t>
  </si>
  <si>
    <t>Elizabeth</t>
  </si>
  <si>
    <t>16MA15</t>
  </si>
  <si>
    <t>Solomon</t>
  </si>
  <si>
    <t>Kristen</t>
  </si>
  <si>
    <t>14MA15</t>
  </si>
  <si>
    <t>Kenny</t>
  </si>
  <si>
    <t>Lisa</t>
  </si>
  <si>
    <t>Quigley</t>
  </si>
  <si>
    <t>Diane</t>
  </si>
  <si>
    <t>Mahon</t>
  </si>
  <si>
    <t>Adrienne</t>
  </si>
  <si>
    <t>8-9MA</t>
  </si>
  <si>
    <t>19MA30</t>
  </si>
  <si>
    <t>Slater</t>
  </si>
  <si>
    <t>Edward</t>
  </si>
  <si>
    <t>Dwain</t>
  </si>
  <si>
    <t>Echeverria</t>
  </si>
  <si>
    <t>Jorge</t>
  </si>
  <si>
    <t>Smith</t>
  </si>
  <si>
    <t>Michael</t>
  </si>
  <si>
    <t>Menture</t>
  </si>
  <si>
    <t>Pamela</t>
  </si>
  <si>
    <t>DeBenedetto</t>
  </si>
  <si>
    <t>Peter</t>
  </si>
  <si>
    <t>10-11BA</t>
  </si>
  <si>
    <t>McAlary</t>
  </si>
  <si>
    <t>Jillian</t>
  </si>
  <si>
    <t>Shaak</t>
  </si>
  <si>
    <t>Cheryl</t>
  </si>
  <si>
    <t>14MA</t>
  </si>
  <si>
    <t>19BA15</t>
  </si>
  <si>
    <t>Dolan</t>
  </si>
  <si>
    <t>Kim</t>
  </si>
  <si>
    <t>18MA30</t>
  </si>
  <si>
    <t>Fallon</t>
  </si>
  <si>
    <t>Yee</t>
  </si>
  <si>
    <t>Kenneth</t>
  </si>
  <si>
    <t>8-9BA30</t>
  </si>
  <si>
    <t>Devereux</t>
  </si>
  <si>
    <t>Bonnie</t>
  </si>
  <si>
    <t>5BA</t>
  </si>
  <si>
    <t>15BA</t>
  </si>
  <si>
    <t>Prendergast</t>
  </si>
  <si>
    <t>Maria</t>
  </si>
  <si>
    <t>10-11MA</t>
  </si>
  <si>
    <t>Petrone</t>
  </si>
  <si>
    <t>Janney</t>
  </si>
  <si>
    <t>15BA15</t>
  </si>
  <si>
    <t>Paolella</t>
  </si>
  <si>
    <t>10-11BA15</t>
  </si>
  <si>
    <t>Randel</t>
  </si>
  <si>
    <t>Stephanie</t>
  </si>
  <si>
    <t>6-7BA</t>
  </si>
  <si>
    <t>Barra</t>
  </si>
  <si>
    <t>Amie</t>
  </si>
  <si>
    <t>8-9BA15</t>
  </si>
  <si>
    <t>York</t>
  </si>
  <si>
    <t>16BA30</t>
  </si>
  <si>
    <t>Labrecque</t>
  </si>
  <si>
    <t>Stephen</t>
  </si>
  <si>
    <t>Lembo</t>
  </si>
  <si>
    <t>Elisanne</t>
  </si>
  <si>
    <t>12BA</t>
  </si>
  <si>
    <t>Susan</t>
  </si>
  <si>
    <t>Kern</t>
  </si>
  <si>
    <t>Lori</t>
  </si>
  <si>
    <t>Prol</t>
  </si>
  <si>
    <t>Timothy</t>
  </si>
  <si>
    <t>6-7BA30</t>
  </si>
  <si>
    <t>Matthew</t>
  </si>
  <si>
    <t>16MA</t>
  </si>
  <si>
    <t>Martin</t>
  </si>
  <si>
    <t>Stover</t>
  </si>
  <si>
    <t>Dana</t>
  </si>
  <si>
    <t>4BA30</t>
  </si>
  <si>
    <t>Lomet</t>
  </si>
  <si>
    <t>Matter</t>
  </si>
  <si>
    <t>Hyland</t>
  </si>
  <si>
    <t>Vanessa</t>
  </si>
  <si>
    <t>Kelly</t>
  </si>
  <si>
    <t>6-7BA15</t>
  </si>
  <si>
    <t>Petosa</t>
  </si>
  <si>
    <t>19MA</t>
  </si>
  <si>
    <t>Coughlan</t>
  </si>
  <si>
    <t>Erin</t>
  </si>
  <si>
    <t>Criscuolo</t>
  </si>
  <si>
    <t>Elissa</t>
  </si>
  <si>
    <t>8-9BA</t>
  </si>
  <si>
    <t>18MA</t>
  </si>
  <si>
    <t>Hennessy</t>
  </si>
  <si>
    <t>Kristin</t>
  </si>
  <si>
    <t>Andre</t>
  </si>
  <si>
    <t>Byrne</t>
  </si>
  <si>
    <t>Tracey</t>
  </si>
  <si>
    <t>Carhart</t>
  </si>
  <si>
    <t>Shirley</t>
  </si>
  <si>
    <t>Alison</t>
  </si>
  <si>
    <t>Jami</t>
  </si>
  <si>
    <t>Caitlin</t>
  </si>
  <si>
    <t>Anthony</t>
  </si>
  <si>
    <t>Cardamone</t>
  </si>
  <si>
    <t>Katie</t>
  </si>
  <si>
    <t>2016-2017</t>
  </si>
  <si>
    <t>Tobon</t>
  </si>
  <si>
    <t>Hugo</t>
  </si>
  <si>
    <t>Sevastakis</t>
  </si>
  <si>
    <t>2017-2018</t>
  </si>
  <si>
    <t>Tina</t>
  </si>
  <si>
    <t>North</t>
  </si>
  <si>
    <t>Marissa</t>
  </si>
  <si>
    <t>2018-2019</t>
  </si>
  <si>
    <t>Jenkins</t>
  </si>
  <si>
    <t>Curtis</t>
  </si>
  <si>
    <t>Chiasson</t>
  </si>
  <si>
    <t>Brian</t>
  </si>
  <si>
    <t>Siano</t>
  </si>
  <si>
    <t>Carrie</t>
  </si>
  <si>
    <t>Snyder</t>
  </si>
  <si>
    <t>Cole</t>
  </si>
  <si>
    <t>Kaitlin</t>
  </si>
  <si>
    <t>Crawley</t>
  </si>
  <si>
    <t>Kathryn</t>
  </si>
  <si>
    <t>Gilbertson</t>
  </si>
  <si>
    <t>OT</t>
  </si>
  <si>
    <t>Confidential Sect'y</t>
  </si>
  <si>
    <t>Main Office Sect'y</t>
  </si>
  <si>
    <t>Business Admin.</t>
  </si>
  <si>
    <t>Asst. to BA</t>
  </si>
  <si>
    <t>Nurse</t>
  </si>
  <si>
    <t>Guidance Counselor</t>
  </si>
  <si>
    <t>CST-LDTC</t>
  </si>
  <si>
    <t>CST-Psychologist</t>
  </si>
  <si>
    <t>CST-Social Worker</t>
  </si>
  <si>
    <t>CST-Secretary</t>
  </si>
  <si>
    <t>Technology</t>
  </si>
  <si>
    <t>Facilites Manager</t>
  </si>
  <si>
    <t>Spinapont</t>
  </si>
  <si>
    <t>Noreen</t>
  </si>
  <si>
    <t>Kennedy</t>
  </si>
  <si>
    <t>Healey</t>
  </si>
  <si>
    <t>Tara</t>
  </si>
  <si>
    <t>Saito</t>
  </si>
  <si>
    <t>Quinn</t>
  </si>
  <si>
    <t>Baety</t>
  </si>
  <si>
    <t>Sandy</t>
  </si>
  <si>
    <t>Murphy</t>
  </si>
  <si>
    <t>Thomas</t>
  </si>
  <si>
    <t>Kreig</t>
  </si>
  <si>
    <t>Megan</t>
  </si>
  <si>
    <t>Rosen</t>
  </si>
  <si>
    <t>Sydney</t>
  </si>
  <si>
    <t>Teacher</t>
  </si>
  <si>
    <t xml:space="preserve">Teacher </t>
  </si>
  <si>
    <t>Leddy</t>
  </si>
  <si>
    <t>DiVona</t>
  </si>
  <si>
    <t>Jackwicz</t>
  </si>
  <si>
    <t>Donnelly</t>
  </si>
  <si>
    <t>Courtney</t>
  </si>
  <si>
    <t>Campbell</t>
  </si>
  <si>
    <t>Kelsey</t>
  </si>
  <si>
    <t>Decker</t>
  </si>
  <si>
    <t>Celeste</t>
  </si>
  <si>
    <t>Erbe</t>
  </si>
  <si>
    <t>Ashley</t>
  </si>
  <si>
    <t>Booth</t>
  </si>
  <si>
    <t>Luethold</t>
  </si>
  <si>
    <t>Jessica</t>
  </si>
  <si>
    <t>Rena</t>
  </si>
  <si>
    <t>Julia</t>
  </si>
  <si>
    <t>Killeen</t>
  </si>
  <si>
    <t>Amy</t>
  </si>
  <si>
    <t>Kerry</t>
  </si>
  <si>
    <t>Morris</t>
  </si>
  <si>
    <t>John</t>
  </si>
  <si>
    <t>Summer</t>
  </si>
  <si>
    <t>Sweeney</t>
  </si>
  <si>
    <t>Amanda</t>
  </si>
  <si>
    <t>Muckle</t>
  </si>
  <si>
    <t>Simon</t>
  </si>
  <si>
    <t>Terracino</t>
  </si>
  <si>
    <t>Katherine</t>
  </si>
  <si>
    <t>Stacie</t>
  </si>
  <si>
    <t>Poelstra</t>
  </si>
  <si>
    <t>Langeveld</t>
  </si>
  <si>
    <t>Kathy</t>
  </si>
  <si>
    <t>Superintendent/Principal</t>
  </si>
  <si>
    <t>Vice Principal/Director Special Services</t>
  </si>
  <si>
    <t>Supervisor Instruction/Curriculum</t>
  </si>
  <si>
    <t>Pearson</t>
  </si>
  <si>
    <t>Nancy</t>
  </si>
  <si>
    <t>Custodian</t>
  </si>
  <si>
    <t>Dymek</t>
  </si>
  <si>
    <t>Alexandra</t>
  </si>
  <si>
    <t>Pringle</t>
  </si>
  <si>
    <t>Meghan</t>
  </si>
  <si>
    <t>Special Education Aide</t>
  </si>
  <si>
    <t>Loiodice</t>
  </si>
  <si>
    <t>EMAIL</t>
  </si>
  <si>
    <t>Thompson</t>
  </si>
  <si>
    <t>speolstra@brielleschool.org</t>
  </si>
  <si>
    <t>csabia@brielleschool.org</t>
  </si>
  <si>
    <t>nspinapont@brielleschool.org</t>
  </si>
  <si>
    <t>jegan@brielleschool.org</t>
  </si>
  <si>
    <t>akennedy@brielleschool.org</t>
  </si>
  <si>
    <t>dquigley@brielleschool.org</t>
  </si>
  <si>
    <t>klangeveld@brielleschool.org</t>
  </si>
  <si>
    <t>klooney@brielleschool.org</t>
  </si>
  <si>
    <t>thealey@brielleschool.org</t>
  </si>
  <si>
    <t>boreilly@brielleschool.org</t>
  </si>
  <si>
    <t>ksolomon@brielleschool.org</t>
  </si>
  <si>
    <t>lkenny@brielleschool.org</t>
  </si>
  <si>
    <t>amahon@brielleschool.org</t>
  </si>
  <si>
    <t>qsaito@brielleschool.org</t>
  </si>
  <si>
    <t>npearson@brielleschool.org</t>
  </si>
  <si>
    <t>eslater@brielleschool.org</t>
  </si>
  <si>
    <t>jecheverria@brielleschool.org</t>
  </si>
  <si>
    <t>sbaety@brielleschool.org</t>
  </si>
  <si>
    <t>htobon@brielleschool.org</t>
  </si>
  <si>
    <t>dtaylor@brielleschool.org</t>
  </si>
  <si>
    <t>cjenkins@brielleschool.org</t>
  </si>
  <si>
    <t>msmith@brielleschool.org</t>
  </si>
  <si>
    <t>tmurphy@brielleschool.org</t>
  </si>
  <si>
    <t>pdebenedetto@brielleschool.org</t>
  </si>
  <si>
    <t>kandre@brielleschool.org</t>
  </si>
  <si>
    <t>kcrawley@brielleschool.org</t>
  </si>
  <si>
    <t>kdivona@brielleschool.org</t>
  </si>
  <si>
    <t>kjackwicz@brielleschool.org</t>
  </si>
  <si>
    <t>kcardamone@brielleschool.org</t>
  </si>
  <si>
    <t>kcole@brielleschool.org</t>
  </si>
  <si>
    <t>kdolan@brielleschool.org</t>
  </si>
  <si>
    <t>kyee@brielleschool.org</t>
  </si>
  <si>
    <t>kmahon@brielleschool.org</t>
  </si>
  <si>
    <t>kcampbell@brielleschool.org</t>
  </si>
  <si>
    <t>khennessy@brielleschool.org</t>
  </si>
  <si>
    <t>kterracino@brielleschool.org</t>
  </si>
  <si>
    <t>jdymek@brielleschool.org</t>
  </si>
  <si>
    <t>cshaak@brielleschool.org</t>
  </si>
  <si>
    <t>bdevereux@brielleschool.org</t>
  </si>
  <si>
    <t>csiano@brielleschool.org</t>
  </si>
  <si>
    <t>asmith@brielleschool.org</t>
  </si>
  <si>
    <t>jpetrone@brielleschool.org</t>
  </si>
  <si>
    <t>srandel@brielleschool.org</t>
  </si>
  <si>
    <t>jmcalary@brielleschool.org</t>
  </si>
  <si>
    <t>lpaolella@brielleschool.org</t>
  </si>
  <si>
    <t>cleddy@brielleschool.org</t>
  </si>
  <si>
    <t>ssmith@brielleschool.org</t>
  </si>
  <si>
    <t>lkern@brielleschool.org</t>
  </si>
  <si>
    <t>lyork@brielleschool.org</t>
  </si>
  <si>
    <t>elembo@brielleschool.org</t>
  </si>
  <si>
    <t>slabrecque@brielleschool.org</t>
  </si>
  <si>
    <t>cdonnelly@brielleschool.org</t>
  </si>
  <si>
    <t>mnorth@brielleschool.org</t>
  </si>
  <si>
    <t>dstover@brielleschool.org</t>
  </si>
  <si>
    <t>dlomet@brielleschool.org</t>
  </si>
  <si>
    <t>abarra@brielleschool.org</t>
  </si>
  <si>
    <t>vhyland@brielleschool.org</t>
  </si>
  <si>
    <t>jmorris@brielleschool.org</t>
  </si>
  <si>
    <t>ppetosa@brielleschool.org</t>
  </si>
  <si>
    <t>mpringle@brielleschool.org</t>
  </si>
  <si>
    <t>srosen@brielleschool.org</t>
  </si>
  <si>
    <t>bchiasson@brielleschool.org</t>
  </si>
  <si>
    <t>mfallon@brielleschool.org</t>
  </si>
  <si>
    <t>tsnyder@brielleschool.org</t>
  </si>
  <si>
    <t>mkreig@brielleschool.org</t>
  </si>
  <si>
    <t>tprol@brielleschool.org</t>
  </si>
  <si>
    <t>tbyrne@brielleschool.org</t>
  </si>
  <si>
    <t>ecoughlan@brielleschool.org</t>
  </si>
  <si>
    <t>ecriscuolo@brielleschool.org</t>
  </si>
  <si>
    <t>cdecker@brielleschool.org</t>
  </si>
  <si>
    <t>lerbe@brielleschool.org</t>
  </si>
  <si>
    <t>aloiodice@brielleschool.org</t>
  </si>
  <si>
    <t>agilbertson@brielleschool.org</t>
  </si>
  <si>
    <t>smartin@brielleschool.org</t>
  </si>
  <si>
    <t>jmenture@brielleschool.org</t>
  </si>
  <si>
    <t>jbooth@brielleschool.org</t>
  </si>
  <si>
    <t>rluethold@brielleschool.org</t>
  </si>
  <si>
    <t>lmatter@brielleschool.org</t>
  </si>
  <si>
    <t>mprendergast@brielleschool.org</t>
  </si>
  <si>
    <t>scarhart@brielleschool.org</t>
  </si>
  <si>
    <t>jclayton@brielleschool.org</t>
  </si>
  <si>
    <t>akilleen@brielleschool.org</t>
  </si>
  <si>
    <t>smuckle@brielleschool.org</t>
  </si>
  <si>
    <t>pphillips@brielleschool.org</t>
  </si>
  <si>
    <t>ssevastakis@brielleschool.org</t>
  </si>
  <si>
    <t>asweeney@brielleschool.org</t>
  </si>
  <si>
    <t>ajmahon@brielleschool.org</t>
  </si>
  <si>
    <t>Peg</t>
  </si>
  <si>
    <t>pthompson@brielleschool.org</t>
  </si>
  <si>
    <t>BUILDING</t>
  </si>
  <si>
    <t>Brielle Elementary School</t>
  </si>
  <si>
    <t xml:space="preserve">                                          Brielle School District       October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</si>
</sst>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21">
    <xf numFmtId="0" fontId="0" fillId="0" borderId="0" xfId="0"/>
    <xf numFmtId="0" fontId="7" fillId="0" borderId="3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0" fontId="10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0" fontId="4" fillId="0" borderId="1" xfId="1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43" fontId="4" fillId="0" borderId="3" xfId="1" applyFont="1" applyBorder="1"/>
    <xf numFmtId="14" fontId="4" fillId="0" borderId="3" xfId="0" applyNumberFormat="1" applyFont="1" applyBorder="1" applyAlignment="1">
      <alignment horizontal="center"/>
    </xf>
    <xf numFmtId="4" fontId="4" fillId="0" borderId="3" xfId="1" applyNumberFormat="1" applyFont="1" applyBorder="1"/>
    <xf numFmtId="43" fontId="6" fillId="0" borderId="3" xfId="1" applyFont="1" applyBorder="1"/>
    <xf numFmtId="0" fontId="4" fillId="0" borderId="3" xfId="0" applyFont="1" applyBorder="1" applyAlignment="1">
      <alignment horizontal="left"/>
    </xf>
    <xf numFmtId="43" fontId="4" fillId="0" borderId="3" xfId="0" applyNumberFormat="1" applyFont="1" applyBorder="1"/>
    <xf numFmtId="4" fontId="4" fillId="0" borderId="3" xfId="0" applyNumberFormat="1" applyFont="1" applyBorder="1"/>
    <xf numFmtId="4" fontId="6" fillId="0" borderId="3" xfId="0" applyNumberFormat="1" applyFont="1" applyBorder="1"/>
    <xf numFmtId="4" fontId="4" fillId="0" borderId="3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43" fontId="4" fillId="0" borderId="4" xfId="1" applyFont="1" applyBorder="1"/>
    <xf numFmtId="14" fontId="4" fillId="0" borderId="4" xfId="0" applyNumberFormat="1" applyFont="1" applyBorder="1" applyAlignment="1">
      <alignment horizontal="center"/>
    </xf>
    <xf numFmtId="43" fontId="6" fillId="0" borderId="4" xfId="1" applyFont="1" applyBorder="1"/>
    <xf numFmtId="4" fontId="4" fillId="0" borderId="4" xfId="0" applyNumberFormat="1" applyFont="1" applyBorder="1"/>
    <xf numFmtId="43" fontId="4" fillId="0" borderId="3" xfId="1" applyFont="1" applyBorder="1" applyAlignment="1">
      <alignment horizontal="right"/>
    </xf>
    <xf numFmtId="43" fontId="6" fillId="0" borderId="3" xfId="1" applyFont="1" applyFill="1" applyBorder="1"/>
    <xf numFmtId="0" fontId="4" fillId="0" borderId="5" xfId="0" applyFont="1" applyBorder="1"/>
    <xf numFmtId="43" fontId="4" fillId="0" borderId="5" xfId="1" applyFont="1" applyBorder="1"/>
    <xf numFmtId="14" fontId="4" fillId="0" borderId="5" xfId="0" applyNumberFormat="1" applyFont="1" applyBorder="1" applyAlignment="1">
      <alignment horizontal="center"/>
    </xf>
    <xf numFmtId="4" fontId="4" fillId="0" borderId="5" xfId="0" applyNumberFormat="1" applyFont="1" applyBorder="1"/>
    <xf numFmtId="43" fontId="6" fillId="0" borderId="5" xfId="1" applyFont="1" applyBorder="1"/>
    <xf numFmtId="43" fontId="4" fillId="0" borderId="5" xfId="0" applyNumberFormat="1" applyFont="1" applyBorder="1"/>
    <xf numFmtId="4" fontId="6" fillId="0" borderId="5" xfId="0" applyNumberFormat="1" applyFont="1" applyBorder="1"/>
    <xf numFmtId="4" fontId="7" fillId="0" borderId="3" xfId="0" applyNumberFormat="1" applyFont="1" applyBorder="1"/>
    <xf numFmtId="14" fontId="4" fillId="0" borderId="3" xfId="0" applyNumberFormat="1" applyFont="1" applyBorder="1"/>
    <xf numFmtId="0" fontId="4" fillId="0" borderId="3" xfId="0" applyFont="1" applyFill="1" applyBorder="1"/>
    <xf numFmtId="43" fontId="4" fillId="0" borderId="3" xfId="1" applyFont="1" applyFill="1" applyBorder="1"/>
    <xf numFmtId="4" fontId="6" fillId="0" borderId="3" xfId="0" applyNumberFormat="1" applyFont="1" applyFill="1" applyBorder="1"/>
    <xf numFmtId="14" fontId="4" fillId="0" borderId="6" xfId="0" applyNumberFormat="1" applyFont="1" applyBorder="1" applyAlignment="1">
      <alignment horizontal="center"/>
    </xf>
    <xf numFmtId="4" fontId="6" fillId="0" borderId="4" xfId="0" applyNumberFormat="1" applyFont="1" applyBorder="1"/>
    <xf numFmtId="14" fontId="8" fillId="0" borderId="0" xfId="0" applyNumberFormat="1" applyFont="1" applyAlignment="1">
      <alignment horizontal="center"/>
    </xf>
    <xf numFmtId="14" fontId="4" fillId="0" borderId="4" xfId="0" applyNumberFormat="1" applyFont="1" applyBorder="1"/>
    <xf numFmtId="4" fontId="8" fillId="0" borderId="3" xfId="0" applyNumberFormat="1" applyFont="1" applyBorder="1"/>
    <xf numFmtId="4" fontId="8" fillId="0" borderId="4" xfId="0" applyNumberFormat="1" applyFont="1" applyBorder="1"/>
    <xf numFmtId="4" fontId="7" fillId="0" borderId="4" xfId="0" applyNumberFormat="1" applyFont="1" applyBorder="1"/>
    <xf numFmtId="43" fontId="4" fillId="0" borderId="6" xfId="1" applyFont="1" applyBorder="1"/>
    <xf numFmtId="14" fontId="8" fillId="0" borderId="3" xfId="0" applyNumberFormat="1" applyFont="1" applyBorder="1" applyAlignment="1">
      <alignment horizontal="center"/>
    </xf>
    <xf numFmtId="4" fontId="4" fillId="0" borderId="4" xfId="0" applyNumberFormat="1" applyFont="1" applyFill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3" xfId="0" applyFont="1" applyFill="1" applyBorder="1"/>
    <xf numFmtId="43" fontId="4" fillId="0" borderId="0" xfId="1" applyFont="1" applyBorder="1"/>
    <xf numFmtId="0" fontId="6" fillId="0" borderId="1" xfId="0" applyNumberFormat="1" applyFont="1" applyFill="1" applyBorder="1" applyAlignment="1">
      <alignment horizontal="center" wrapText="1"/>
    </xf>
    <xf numFmtId="0" fontId="6" fillId="0" borderId="2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2" fillId="0" borderId="0" xfId="2" applyNumberForma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12" fillId="0" borderId="1" xfId="2" applyBorder="1"/>
    <xf numFmtId="0" fontId="4" fillId="0" borderId="1" xfId="0" applyFont="1" applyBorder="1"/>
    <xf numFmtId="0" fontId="12" fillId="0" borderId="1" xfId="2" applyFill="1" applyBorder="1"/>
    <xf numFmtId="0" fontId="6" fillId="0" borderId="1" xfId="0" applyNumberFormat="1" applyFont="1" applyFill="1" applyBorder="1" applyAlignment="1">
      <alignment horizontal="left"/>
    </xf>
    <xf numFmtId="0" fontId="12" fillId="0" borderId="1" xfId="2" applyNumberFormat="1" applyFill="1" applyBorder="1" applyAlignment="1">
      <alignment horizontal="left"/>
    </xf>
    <xf numFmtId="0" fontId="4" fillId="0" borderId="10" xfId="0" applyFont="1" applyBorder="1"/>
    <xf numFmtId="3" fontId="12" fillId="0" borderId="1" xfId="2" applyNumberFormat="1" applyBorder="1"/>
    <xf numFmtId="0" fontId="12" fillId="0" borderId="8" xfId="2" applyNumberFormat="1" applyFill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Border="1"/>
    <xf numFmtId="43" fontId="4" fillId="0" borderId="0" xfId="1" applyFont="1" applyFill="1" applyBorder="1"/>
    <xf numFmtId="4" fontId="4" fillId="0" borderId="0" xfId="0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4" fontId="8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7" fillId="0" borderId="0" xfId="0" applyNumberFormat="1" applyFont="1" applyBorder="1"/>
    <xf numFmtId="3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4" fontId="9" fillId="0" borderId="0" xfId="0" applyNumberFormat="1" applyFont="1" applyBorder="1"/>
    <xf numFmtId="0" fontId="8" fillId="0" borderId="0" xfId="0" applyFont="1" applyFill="1" applyBorder="1"/>
    <xf numFmtId="0" fontId="7" fillId="0" borderId="0" xfId="0" applyFont="1" applyBorder="1" applyAlignment="1">
      <alignment horizontal="center"/>
    </xf>
    <xf numFmtId="4" fontId="8" fillId="0" borderId="0" xfId="0" applyNumberFormat="1" applyFont="1" applyBorder="1"/>
    <xf numFmtId="0" fontId="4" fillId="0" borderId="1" xfId="0" applyNumberFormat="1" applyFont="1" applyFill="1" applyBorder="1" applyAlignment="1">
      <alignment horizontal="left"/>
    </xf>
    <xf numFmtId="0" fontId="9" fillId="0" borderId="3" xfId="0" applyFont="1" applyBorder="1" applyAlignment="1">
      <alignment horizontal="center" wrapText="1"/>
    </xf>
    <xf numFmtId="0" fontId="7" fillId="0" borderId="7" xfId="0" applyFont="1" applyBorder="1"/>
    <xf numFmtId="0" fontId="7" fillId="0" borderId="0" xfId="0" applyFont="1" applyAlignme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crawley@brielleschool.org" TargetMode="External"/><Relationship Id="rId21" Type="http://schemas.openxmlformats.org/officeDocument/2006/relationships/hyperlink" Target="mailto:cjenkins@brielleschool.org" TargetMode="External"/><Relationship Id="rId42" Type="http://schemas.openxmlformats.org/officeDocument/2006/relationships/hyperlink" Target="mailto:kjackwicz@brielleschool.org" TargetMode="External"/><Relationship Id="rId47" Type="http://schemas.openxmlformats.org/officeDocument/2006/relationships/hyperlink" Target="mailto:dlomet@brielleschool.org" TargetMode="External"/><Relationship Id="rId63" Type="http://schemas.openxmlformats.org/officeDocument/2006/relationships/hyperlink" Target="mailto:ajmahon@brielleschool.org" TargetMode="External"/><Relationship Id="rId68" Type="http://schemas.openxmlformats.org/officeDocument/2006/relationships/hyperlink" Target="mailto:cdecker@brielleschool.org" TargetMode="External"/><Relationship Id="rId84" Type="http://schemas.openxmlformats.org/officeDocument/2006/relationships/hyperlink" Target="mailto:akilleen@brielleschool.org" TargetMode="External"/><Relationship Id="rId89" Type="http://schemas.openxmlformats.org/officeDocument/2006/relationships/hyperlink" Target="mailto:ssevastakis@brielleschool.org" TargetMode="External"/><Relationship Id="rId16" Type="http://schemas.openxmlformats.org/officeDocument/2006/relationships/hyperlink" Target="mailto:eslater@brielleschool.org" TargetMode="External"/><Relationship Id="rId11" Type="http://schemas.openxmlformats.org/officeDocument/2006/relationships/hyperlink" Target="mailto:ksolomon@brielleschool.org" TargetMode="External"/><Relationship Id="rId32" Type="http://schemas.openxmlformats.org/officeDocument/2006/relationships/hyperlink" Target="mailto:jpetrone@brielleschool.org" TargetMode="External"/><Relationship Id="rId37" Type="http://schemas.openxmlformats.org/officeDocument/2006/relationships/hyperlink" Target="mailto:cleddy@brielleschool.org" TargetMode="External"/><Relationship Id="rId53" Type="http://schemas.openxmlformats.org/officeDocument/2006/relationships/hyperlink" Target="mailto:mpringle@brielleschool.org" TargetMode="External"/><Relationship Id="rId58" Type="http://schemas.openxmlformats.org/officeDocument/2006/relationships/hyperlink" Target="mailto:mfallon@brielleschool.org" TargetMode="External"/><Relationship Id="rId74" Type="http://schemas.openxmlformats.org/officeDocument/2006/relationships/hyperlink" Target="mailto:jmenture@brielleschool.org" TargetMode="External"/><Relationship Id="rId79" Type="http://schemas.openxmlformats.org/officeDocument/2006/relationships/hyperlink" Target="mailto:mprendergast@brielleschool.org" TargetMode="External"/><Relationship Id="rId5" Type="http://schemas.openxmlformats.org/officeDocument/2006/relationships/hyperlink" Target="mailto:akennedy@brielleschool.org" TargetMode="External"/><Relationship Id="rId90" Type="http://schemas.openxmlformats.org/officeDocument/2006/relationships/hyperlink" Target="mailto:asweeney@brielleschool.org" TargetMode="External"/><Relationship Id="rId14" Type="http://schemas.openxmlformats.org/officeDocument/2006/relationships/hyperlink" Target="mailto:qsaito@brielleschool.org" TargetMode="External"/><Relationship Id="rId22" Type="http://schemas.openxmlformats.org/officeDocument/2006/relationships/hyperlink" Target="mailto:msmith@brielleschool.org" TargetMode="External"/><Relationship Id="rId27" Type="http://schemas.openxmlformats.org/officeDocument/2006/relationships/hyperlink" Target="mailto:jdymek@brielleschool.org" TargetMode="External"/><Relationship Id="rId30" Type="http://schemas.openxmlformats.org/officeDocument/2006/relationships/hyperlink" Target="mailto:csiano@brielleschool.org" TargetMode="External"/><Relationship Id="rId35" Type="http://schemas.openxmlformats.org/officeDocument/2006/relationships/hyperlink" Target="mailto:jmcalary@brielleschool.org" TargetMode="External"/><Relationship Id="rId43" Type="http://schemas.openxmlformats.org/officeDocument/2006/relationships/hyperlink" Target="mailto:slabrecque@brielleschool.org" TargetMode="External"/><Relationship Id="rId48" Type="http://schemas.openxmlformats.org/officeDocument/2006/relationships/hyperlink" Target="mailto:abarra@brielleschool.org" TargetMode="External"/><Relationship Id="rId56" Type="http://schemas.openxmlformats.org/officeDocument/2006/relationships/hyperlink" Target="mailto:kdolan@brielleschool.org" TargetMode="External"/><Relationship Id="rId64" Type="http://schemas.openxmlformats.org/officeDocument/2006/relationships/hyperlink" Target="mailto:tbyrne@brielleschool.org" TargetMode="External"/><Relationship Id="rId69" Type="http://schemas.openxmlformats.org/officeDocument/2006/relationships/hyperlink" Target="mailto:lerbe@brielleschool.org" TargetMode="External"/><Relationship Id="rId77" Type="http://schemas.openxmlformats.org/officeDocument/2006/relationships/hyperlink" Target="mailto:rluethold@brielleschool.org" TargetMode="External"/><Relationship Id="rId8" Type="http://schemas.openxmlformats.org/officeDocument/2006/relationships/hyperlink" Target="mailto:klooney@brielleschool.org" TargetMode="External"/><Relationship Id="rId51" Type="http://schemas.openxmlformats.org/officeDocument/2006/relationships/hyperlink" Target="mailto:jmorris@brielleschool.org" TargetMode="External"/><Relationship Id="rId72" Type="http://schemas.openxmlformats.org/officeDocument/2006/relationships/hyperlink" Target="mailto:khennessy@brielleschool.org" TargetMode="External"/><Relationship Id="rId80" Type="http://schemas.openxmlformats.org/officeDocument/2006/relationships/hyperlink" Target="mailto:jbooth@brielleschool.org" TargetMode="External"/><Relationship Id="rId85" Type="http://schemas.openxmlformats.org/officeDocument/2006/relationships/hyperlink" Target="mailto:kmahon@brielleschool.org" TargetMode="External"/><Relationship Id="rId3" Type="http://schemas.openxmlformats.org/officeDocument/2006/relationships/hyperlink" Target="mailto:nspinapont@brielleschool.org" TargetMode="External"/><Relationship Id="rId12" Type="http://schemas.openxmlformats.org/officeDocument/2006/relationships/hyperlink" Target="mailto:lkenny@brielleschool.org" TargetMode="External"/><Relationship Id="rId17" Type="http://schemas.openxmlformats.org/officeDocument/2006/relationships/hyperlink" Target="mailto:jecheverria@brielleschool.org" TargetMode="External"/><Relationship Id="rId25" Type="http://schemas.openxmlformats.org/officeDocument/2006/relationships/hyperlink" Target="mailto:kandre@brielleschool.org" TargetMode="External"/><Relationship Id="rId33" Type="http://schemas.openxmlformats.org/officeDocument/2006/relationships/hyperlink" Target="mailto:kdivona@brielleschool.org" TargetMode="External"/><Relationship Id="rId38" Type="http://schemas.openxmlformats.org/officeDocument/2006/relationships/hyperlink" Target="mailto:ssmith@brielleschool.org" TargetMode="External"/><Relationship Id="rId46" Type="http://schemas.openxmlformats.org/officeDocument/2006/relationships/hyperlink" Target="mailto:dstover@brielleschool.org" TargetMode="External"/><Relationship Id="rId59" Type="http://schemas.openxmlformats.org/officeDocument/2006/relationships/hyperlink" Target="mailto:kyee@brielleschool.org" TargetMode="External"/><Relationship Id="rId67" Type="http://schemas.openxmlformats.org/officeDocument/2006/relationships/hyperlink" Target="mailto:ecriscuolo@brielleschool.org" TargetMode="External"/><Relationship Id="rId20" Type="http://schemas.openxmlformats.org/officeDocument/2006/relationships/hyperlink" Target="mailto:dtaylor@brielleschool.org" TargetMode="External"/><Relationship Id="rId41" Type="http://schemas.openxmlformats.org/officeDocument/2006/relationships/hyperlink" Target="mailto:elembo@brielleschool.org" TargetMode="External"/><Relationship Id="rId54" Type="http://schemas.openxmlformats.org/officeDocument/2006/relationships/hyperlink" Target="mailto:kcole@brielleschool.org" TargetMode="External"/><Relationship Id="rId62" Type="http://schemas.openxmlformats.org/officeDocument/2006/relationships/hyperlink" Target="mailto:tprol@brielleschool.org" TargetMode="External"/><Relationship Id="rId70" Type="http://schemas.openxmlformats.org/officeDocument/2006/relationships/hyperlink" Target="mailto:aloiodice@brielleschool.org" TargetMode="External"/><Relationship Id="rId75" Type="http://schemas.openxmlformats.org/officeDocument/2006/relationships/hyperlink" Target="mailto:kterracino@brielleschool.org" TargetMode="External"/><Relationship Id="rId83" Type="http://schemas.openxmlformats.org/officeDocument/2006/relationships/hyperlink" Target="mailto:jclayton@brielleschool.org" TargetMode="External"/><Relationship Id="rId88" Type="http://schemas.openxmlformats.org/officeDocument/2006/relationships/hyperlink" Target="mailto:pphillips@brielleschool.org" TargetMode="External"/><Relationship Id="rId91" Type="http://schemas.openxmlformats.org/officeDocument/2006/relationships/hyperlink" Target="mailto:kmahon@brielleschool.org" TargetMode="External"/><Relationship Id="rId1" Type="http://schemas.openxmlformats.org/officeDocument/2006/relationships/hyperlink" Target="mailto:speolstra@brielleschool.org" TargetMode="External"/><Relationship Id="rId6" Type="http://schemas.openxmlformats.org/officeDocument/2006/relationships/hyperlink" Target="mailto:dquigley@brielleschool.org" TargetMode="External"/><Relationship Id="rId15" Type="http://schemas.openxmlformats.org/officeDocument/2006/relationships/hyperlink" Target="mailto:npearson@brielleschool.org" TargetMode="External"/><Relationship Id="rId23" Type="http://schemas.openxmlformats.org/officeDocument/2006/relationships/hyperlink" Target="mailto:tmurphy@brielleschool.org" TargetMode="External"/><Relationship Id="rId28" Type="http://schemas.openxmlformats.org/officeDocument/2006/relationships/hyperlink" Target="mailto:cshaak@brielleschool.org" TargetMode="External"/><Relationship Id="rId36" Type="http://schemas.openxmlformats.org/officeDocument/2006/relationships/hyperlink" Target="mailto:lpaolella@brielleschool.org" TargetMode="External"/><Relationship Id="rId49" Type="http://schemas.openxmlformats.org/officeDocument/2006/relationships/hyperlink" Target="mailto:vhyland@brielleschool.org" TargetMode="External"/><Relationship Id="rId57" Type="http://schemas.openxmlformats.org/officeDocument/2006/relationships/hyperlink" Target="mailto:bchiasson@brielleschool.org" TargetMode="External"/><Relationship Id="rId10" Type="http://schemas.openxmlformats.org/officeDocument/2006/relationships/hyperlink" Target="mailto:boreilly@brielleschool.org" TargetMode="External"/><Relationship Id="rId31" Type="http://schemas.openxmlformats.org/officeDocument/2006/relationships/hyperlink" Target="mailto:asmith@brielleschool.org" TargetMode="External"/><Relationship Id="rId44" Type="http://schemas.openxmlformats.org/officeDocument/2006/relationships/hyperlink" Target="mailto:cdonnelly@brielleschool.org" TargetMode="External"/><Relationship Id="rId52" Type="http://schemas.openxmlformats.org/officeDocument/2006/relationships/hyperlink" Target="mailto:ppetosa@brielleschool.org" TargetMode="External"/><Relationship Id="rId60" Type="http://schemas.openxmlformats.org/officeDocument/2006/relationships/hyperlink" Target="mailto:tsnyder@brielleschool.org" TargetMode="External"/><Relationship Id="rId65" Type="http://schemas.openxmlformats.org/officeDocument/2006/relationships/hyperlink" Target="mailto:kcampbell@brielleschool.org" TargetMode="External"/><Relationship Id="rId73" Type="http://schemas.openxmlformats.org/officeDocument/2006/relationships/hyperlink" Target="mailto:smartin@brielleschool.org" TargetMode="External"/><Relationship Id="rId78" Type="http://schemas.openxmlformats.org/officeDocument/2006/relationships/hyperlink" Target="mailto:lmatter@brielleschool.org" TargetMode="External"/><Relationship Id="rId81" Type="http://schemas.openxmlformats.org/officeDocument/2006/relationships/hyperlink" Target="mailto:pthompson@brielleschool.org" TargetMode="External"/><Relationship Id="rId86" Type="http://schemas.openxmlformats.org/officeDocument/2006/relationships/hyperlink" Target="mailto:jmorris@brielleschool.org" TargetMode="External"/><Relationship Id="rId4" Type="http://schemas.openxmlformats.org/officeDocument/2006/relationships/hyperlink" Target="mailto:jegan@brielleschool.org" TargetMode="External"/><Relationship Id="rId9" Type="http://schemas.openxmlformats.org/officeDocument/2006/relationships/hyperlink" Target="mailto:thealey@brielleschool.org" TargetMode="External"/><Relationship Id="rId13" Type="http://schemas.openxmlformats.org/officeDocument/2006/relationships/hyperlink" Target="mailto:amahon@brielleschool.org" TargetMode="External"/><Relationship Id="rId18" Type="http://schemas.openxmlformats.org/officeDocument/2006/relationships/hyperlink" Target="mailto:sbaety@brielleschool.org" TargetMode="External"/><Relationship Id="rId39" Type="http://schemas.openxmlformats.org/officeDocument/2006/relationships/hyperlink" Target="mailto:lkern@brielleschool.org" TargetMode="External"/><Relationship Id="rId34" Type="http://schemas.openxmlformats.org/officeDocument/2006/relationships/hyperlink" Target="mailto:srandel@brielleschool.org" TargetMode="External"/><Relationship Id="rId50" Type="http://schemas.openxmlformats.org/officeDocument/2006/relationships/hyperlink" Target="mailto:kcardamone@brielleschool.org" TargetMode="External"/><Relationship Id="rId55" Type="http://schemas.openxmlformats.org/officeDocument/2006/relationships/hyperlink" Target="mailto:srosen@brielleschool.org" TargetMode="External"/><Relationship Id="rId76" Type="http://schemas.openxmlformats.org/officeDocument/2006/relationships/hyperlink" Target="mailto:jbooth@brielleschool.org" TargetMode="External"/><Relationship Id="rId7" Type="http://schemas.openxmlformats.org/officeDocument/2006/relationships/hyperlink" Target="mailto:klangeveld@brielleschool.org" TargetMode="External"/><Relationship Id="rId71" Type="http://schemas.openxmlformats.org/officeDocument/2006/relationships/hyperlink" Target="mailto:agilbertson@brielleschool.org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csabia@brielleschool.org" TargetMode="External"/><Relationship Id="rId29" Type="http://schemas.openxmlformats.org/officeDocument/2006/relationships/hyperlink" Target="mailto:bdevereux@brielleschool.org" TargetMode="External"/><Relationship Id="rId24" Type="http://schemas.openxmlformats.org/officeDocument/2006/relationships/hyperlink" Target="mailto:pdebenedetto@brielleschool.org" TargetMode="External"/><Relationship Id="rId40" Type="http://schemas.openxmlformats.org/officeDocument/2006/relationships/hyperlink" Target="mailto:lyork@brielleschool.org" TargetMode="External"/><Relationship Id="rId45" Type="http://schemas.openxmlformats.org/officeDocument/2006/relationships/hyperlink" Target="mailto:mnorth@brielleschool.org" TargetMode="External"/><Relationship Id="rId66" Type="http://schemas.openxmlformats.org/officeDocument/2006/relationships/hyperlink" Target="mailto:ecoughlan@brielleschool.org" TargetMode="External"/><Relationship Id="rId87" Type="http://schemas.openxmlformats.org/officeDocument/2006/relationships/hyperlink" Target="mailto:smuckle@brielleschool.org" TargetMode="External"/><Relationship Id="rId61" Type="http://schemas.openxmlformats.org/officeDocument/2006/relationships/hyperlink" Target="mailto:mkreig@brielleschool.org" TargetMode="External"/><Relationship Id="rId82" Type="http://schemas.openxmlformats.org/officeDocument/2006/relationships/hyperlink" Target="mailto:scarhart@brielleschool.org" TargetMode="External"/><Relationship Id="rId19" Type="http://schemas.openxmlformats.org/officeDocument/2006/relationships/hyperlink" Target="mailto:htobon@brielleschoo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4"/>
  <sheetViews>
    <sheetView tabSelected="1" zoomScale="110" zoomScaleNormal="110" zoomScaleSheetLayoutView="100" workbookViewId="0">
      <pane ySplit="1" topLeftCell="A2" activePane="bottomLeft" state="frozen"/>
      <selection pane="bottomLeft" activeCell="Q6" sqref="Q6"/>
    </sheetView>
  </sheetViews>
  <sheetFormatPr defaultRowHeight="14.25" x14ac:dyDescent="0.2"/>
  <cols>
    <col min="1" max="1" width="36.28515625" style="2" bestFit="1" customWidth="1"/>
    <col min="2" max="2" width="12.85546875" style="2" bestFit="1" customWidth="1"/>
    <col min="3" max="3" width="13.42578125" style="2" customWidth="1"/>
    <col min="4" max="4" width="0" style="2" hidden="1" customWidth="1"/>
    <col min="5" max="5" width="7.7109375" style="2" hidden="1" customWidth="1"/>
    <col min="6" max="6" width="11.5703125" style="4" customWidth="1"/>
    <col min="7" max="7" width="10.7109375" style="2" hidden="1" customWidth="1"/>
    <col min="8" max="8" width="11.7109375" style="2" hidden="1" customWidth="1"/>
    <col min="9" max="10" width="11.7109375" style="5" hidden="1" customWidth="1"/>
    <col min="11" max="11" width="0.42578125" style="5" hidden="1" customWidth="1"/>
    <col min="12" max="12" width="30.140625" style="2" customWidth="1"/>
    <col min="13" max="13" width="25.28515625" style="2" bestFit="1" customWidth="1"/>
    <col min="14" max="16384" width="9.140625" style="2"/>
  </cols>
  <sheetData>
    <row r="1" spans="1:15" ht="15" x14ac:dyDescent="0.25">
      <c r="D1" s="8"/>
      <c r="E1" s="8"/>
      <c r="F1" s="61"/>
    </row>
    <row r="2" spans="1:15" ht="51.75" customHeight="1" x14ac:dyDescent="0.2">
      <c r="A2" s="83" t="s">
        <v>311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120"/>
    </row>
    <row r="3" spans="1:15" s="60" customFormat="1" ht="64.5" customHeight="1" x14ac:dyDescent="0.25">
      <c r="A3" s="58" t="s">
        <v>3</v>
      </c>
      <c r="B3" s="58" t="s">
        <v>4</v>
      </c>
      <c r="C3" s="59" t="s">
        <v>5</v>
      </c>
      <c r="D3" s="77" t="s">
        <v>6</v>
      </c>
      <c r="E3" s="78"/>
      <c r="F3" s="6" t="s">
        <v>7</v>
      </c>
      <c r="G3" s="6" t="s">
        <v>8</v>
      </c>
      <c r="H3" s="6" t="s">
        <v>8</v>
      </c>
      <c r="I3" s="7" t="s">
        <v>123</v>
      </c>
      <c r="J3" s="7" t="s">
        <v>127</v>
      </c>
      <c r="K3" s="7" t="s">
        <v>131</v>
      </c>
      <c r="L3" s="6" t="s">
        <v>218</v>
      </c>
      <c r="M3" s="118" t="s">
        <v>309</v>
      </c>
    </row>
    <row r="4" spans="1:15" ht="12" customHeight="1" x14ac:dyDescent="0.25">
      <c r="A4" s="9"/>
      <c r="B4" s="10"/>
      <c r="C4" s="11"/>
      <c r="D4" s="10" t="s">
        <v>9</v>
      </c>
      <c r="E4" s="12" t="s">
        <v>10</v>
      </c>
      <c r="F4" s="13"/>
      <c r="G4" s="14"/>
      <c r="H4" s="15">
        <v>2.5000000000000001E-2</v>
      </c>
      <c r="I4" s="16"/>
      <c r="J4" s="16"/>
      <c r="K4" s="16"/>
      <c r="L4" s="85"/>
      <c r="M4" s="1"/>
    </row>
    <row r="5" spans="1:15" ht="15" x14ac:dyDescent="0.25">
      <c r="A5" s="82" t="s">
        <v>206</v>
      </c>
      <c r="B5" s="80" t="s">
        <v>203</v>
      </c>
      <c r="C5" s="79" t="s">
        <v>202</v>
      </c>
      <c r="D5" s="18"/>
      <c r="E5" s="18"/>
      <c r="F5" s="19">
        <v>45108</v>
      </c>
      <c r="G5" s="18">
        <v>67500</v>
      </c>
      <c r="H5" s="18">
        <v>67500</v>
      </c>
      <c r="I5" s="20">
        <v>67500</v>
      </c>
      <c r="J5" s="20">
        <v>77925</v>
      </c>
      <c r="K5" s="20">
        <v>79483.5</v>
      </c>
      <c r="L5" s="86" t="s">
        <v>220</v>
      </c>
      <c r="M5" s="1" t="s">
        <v>310</v>
      </c>
    </row>
    <row r="6" spans="1:15" ht="15" x14ac:dyDescent="0.25">
      <c r="A6" s="82" t="s">
        <v>207</v>
      </c>
      <c r="B6" s="10" t="s">
        <v>11</v>
      </c>
      <c r="C6" s="22" t="s">
        <v>12</v>
      </c>
      <c r="D6" s="18"/>
      <c r="E6" s="18"/>
      <c r="F6" s="19">
        <v>41533</v>
      </c>
      <c r="G6" s="18">
        <v>53843.25</v>
      </c>
      <c r="H6" s="23" t="e">
        <f>#REF!*1.025</f>
        <v>#REF!</v>
      </c>
      <c r="I6" s="24">
        <v>55297.02</v>
      </c>
      <c r="J6" s="24">
        <v>56872.99</v>
      </c>
      <c r="K6" s="26">
        <f>J6*1.03</f>
        <v>58579.179700000001</v>
      </c>
      <c r="L6" s="86" t="s">
        <v>221</v>
      </c>
      <c r="M6" s="1" t="s">
        <v>310</v>
      </c>
      <c r="N6" s="119"/>
      <c r="O6" s="3"/>
    </row>
    <row r="7" spans="1:15" ht="15" x14ac:dyDescent="0.25">
      <c r="A7" s="9"/>
      <c r="B7" s="10"/>
      <c r="C7" s="17"/>
      <c r="D7" s="18"/>
      <c r="E7" s="18"/>
      <c r="F7" s="19"/>
      <c r="G7" s="21">
        <f t="shared" ref="G7:K7" si="0">SUM(G5:G6)</f>
        <v>121343.25</v>
      </c>
      <c r="H7" s="21" t="e">
        <f t="shared" si="0"/>
        <v>#REF!</v>
      </c>
      <c r="I7" s="21">
        <f t="shared" si="0"/>
        <v>122797.01999999999</v>
      </c>
      <c r="J7" s="21">
        <f t="shared" si="0"/>
        <v>134797.99</v>
      </c>
      <c r="K7" s="21">
        <f t="shared" si="0"/>
        <v>138062.67970000001</v>
      </c>
      <c r="L7" s="87"/>
      <c r="M7" s="1"/>
    </row>
    <row r="8" spans="1:15" ht="15" x14ac:dyDescent="0.25">
      <c r="A8" s="62" t="s">
        <v>145</v>
      </c>
      <c r="B8" s="66" t="s">
        <v>157</v>
      </c>
      <c r="C8" s="67" t="s">
        <v>158</v>
      </c>
      <c r="D8" s="18"/>
      <c r="E8" s="18"/>
      <c r="F8" s="19">
        <v>43851</v>
      </c>
      <c r="G8" s="18">
        <v>47454.91</v>
      </c>
      <c r="H8" s="23" t="e">
        <f>#REF!*1.025</f>
        <v>#REF!</v>
      </c>
      <c r="I8" s="24">
        <v>48878.559999999998</v>
      </c>
      <c r="J8" s="24">
        <v>59000</v>
      </c>
      <c r="K8" s="24">
        <f>J8*1.03</f>
        <v>60770</v>
      </c>
      <c r="L8" s="86" t="s">
        <v>222</v>
      </c>
      <c r="M8" s="1" t="s">
        <v>310</v>
      </c>
    </row>
    <row r="9" spans="1:15" ht="15" x14ac:dyDescent="0.25">
      <c r="A9" s="63" t="s">
        <v>146</v>
      </c>
      <c r="B9" s="68" t="s">
        <v>14</v>
      </c>
      <c r="C9" s="69" t="s">
        <v>15</v>
      </c>
      <c r="D9" s="30"/>
      <c r="E9" s="30"/>
      <c r="F9" s="31">
        <v>40821</v>
      </c>
      <c r="G9" s="18"/>
      <c r="H9" s="23"/>
      <c r="I9" s="24"/>
      <c r="J9" s="24"/>
      <c r="K9" s="24"/>
      <c r="L9" s="86" t="s">
        <v>223</v>
      </c>
      <c r="M9" s="1" t="s">
        <v>310</v>
      </c>
    </row>
    <row r="10" spans="1:15" ht="15" x14ac:dyDescent="0.25">
      <c r="A10" s="63" t="s">
        <v>146</v>
      </c>
      <c r="B10" s="66" t="s">
        <v>159</v>
      </c>
      <c r="C10" s="67" t="s">
        <v>117</v>
      </c>
      <c r="D10" s="18"/>
      <c r="E10" s="18"/>
      <c r="F10" s="19">
        <v>44805</v>
      </c>
      <c r="G10" s="18"/>
      <c r="H10" s="23"/>
      <c r="I10" s="24"/>
      <c r="J10" s="24"/>
      <c r="K10" s="24"/>
      <c r="L10" s="88" t="s">
        <v>224</v>
      </c>
      <c r="M10" s="1" t="s">
        <v>310</v>
      </c>
    </row>
    <row r="11" spans="1:15" ht="15" x14ac:dyDescent="0.25">
      <c r="A11" s="9"/>
      <c r="B11" s="10"/>
      <c r="C11" s="17"/>
      <c r="D11" s="18"/>
      <c r="E11" s="18"/>
      <c r="F11" s="9"/>
      <c r="G11" s="18"/>
      <c r="H11" s="10"/>
      <c r="I11" s="24"/>
      <c r="J11" s="24"/>
      <c r="K11" s="24"/>
      <c r="L11" s="87"/>
      <c r="M11" s="1"/>
    </row>
    <row r="12" spans="1:15" ht="15" x14ac:dyDescent="0.25">
      <c r="A12" s="62" t="s">
        <v>147</v>
      </c>
      <c r="B12" s="66" t="s">
        <v>28</v>
      </c>
      <c r="C12" s="67" t="s">
        <v>29</v>
      </c>
      <c r="D12" s="18"/>
      <c r="E12" s="18"/>
      <c r="F12" s="19">
        <v>39373</v>
      </c>
      <c r="G12" s="18"/>
      <c r="H12" s="23"/>
      <c r="I12" s="20"/>
      <c r="J12" s="20"/>
      <c r="K12" s="20"/>
      <c r="L12" s="86" t="s">
        <v>225</v>
      </c>
      <c r="M12" s="1" t="s">
        <v>310</v>
      </c>
    </row>
    <row r="13" spans="1:15" ht="15" x14ac:dyDescent="0.25">
      <c r="A13" s="62" t="s">
        <v>148</v>
      </c>
      <c r="B13" s="80" t="s">
        <v>204</v>
      </c>
      <c r="C13" s="81" t="s">
        <v>205</v>
      </c>
      <c r="D13" s="18"/>
      <c r="E13" s="18"/>
      <c r="F13" s="19">
        <v>45195</v>
      </c>
      <c r="G13" s="18"/>
      <c r="H13" s="23"/>
      <c r="I13" s="24"/>
      <c r="J13" s="24"/>
      <c r="K13" s="26"/>
      <c r="L13" s="86" t="s">
        <v>226</v>
      </c>
      <c r="M13" s="1" t="s">
        <v>310</v>
      </c>
    </row>
    <row r="14" spans="1:15" ht="15" x14ac:dyDescent="0.25">
      <c r="A14" s="27"/>
      <c r="B14" s="28"/>
      <c r="C14" s="29"/>
      <c r="D14" s="30"/>
      <c r="E14" s="30"/>
      <c r="F14" s="31"/>
      <c r="G14" s="21"/>
      <c r="H14" s="21"/>
      <c r="I14" s="21"/>
      <c r="J14" s="32"/>
      <c r="K14" s="32"/>
      <c r="L14" s="89"/>
      <c r="M14" s="1"/>
    </row>
    <row r="15" spans="1:15" ht="15" x14ac:dyDescent="0.25">
      <c r="A15" s="62" t="s">
        <v>149</v>
      </c>
      <c r="B15" s="10" t="s">
        <v>16</v>
      </c>
      <c r="C15" s="22" t="s">
        <v>17</v>
      </c>
      <c r="D15" s="18">
        <v>52720</v>
      </c>
      <c r="E15" s="18" t="s">
        <v>18</v>
      </c>
      <c r="F15" s="19">
        <v>40505</v>
      </c>
      <c r="G15" s="18"/>
      <c r="H15" s="23"/>
      <c r="I15" s="24"/>
      <c r="J15" s="24"/>
      <c r="K15" s="24"/>
      <c r="L15" s="88" t="s">
        <v>227</v>
      </c>
      <c r="M15" s="1" t="s">
        <v>310</v>
      </c>
    </row>
    <row r="16" spans="1:15" ht="15" x14ac:dyDescent="0.25">
      <c r="A16" s="62"/>
      <c r="B16" s="66"/>
      <c r="C16" s="67"/>
      <c r="D16" s="18"/>
      <c r="E16" s="18"/>
      <c r="F16" s="19"/>
      <c r="G16" s="34"/>
      <c r="H16" s="23"/>
      <c r="I16" s="24"/>
      <c r="J16" s="24"/>
      <c r="K16" s="26"/>
      <c r="L16" s="87"/>
      <c r="M16" s="1"/>
    </row>
    <row r="17" spans="1:13" ht="15" x14ac:dyDescent="0.25">
      <c r="A17" s="62" t="s">
        <v>144</v>
      </c>
      <c r="B17" s="66" t="s">
        <v>160</v>
      </c>
      <c r="C17" s="67" t="s">
        <v>161</v>
      </c>
      <c r="D17" s="18">
        <v>71630</v>
      </c>
      <c r="E17" s="18" t="s">
        <v>19</v>
      </c>
      <c r="F17" s="19">
        <v>44805</v>
      </c>
      <c r="G17" s="18">
        <v>74305</v>
      </c>
      <c r="H17" s="23" t="e">
        <f>#REF!*1.025</f>
        <v>#REF!</v>
      </c>
      <c r="I17" s="24">
        <v>75705</v>
      </c>
      <c r="J17" s="24">
        <v>77863</v>
      </c>
      <c r="K17" s="24">
        <v>79999</v>
      </c>
      <c r="L17" s="86" t="s">
        <v>228</v>
      </c>
      <c r="M17" s="1" t="s">
        <v>310</v>
      </c>
    </row>
    <row r="18" spans="1:13" ht="15" x14ac:dyDescent="0.25">
      <c r="A18" s="9"/>
      <c r="B18" s="10"/>
      <c r="C18" s="22"/>
      <c r="D18" s="18"/>
      <c r="E18" s="18"/>
      <c r="F18" s="19"/>
      <c r="G18" s="21"/>
      <c r="H18" s="21"/>
      <c r="I18" s="21"/>
      <c r="J18" s="21"/>
      <c r="K18" s="35"/>
      <c r="L18" s="89"/>
      <c r="M18" s="1"/>
    </row>
    <row r="19" spans="1:13" ht="15" x14ac:dyDescent="0.25">
      <c r="A19" s="62" t="s">
        <v>150</v>
      </c>
      <c r="B19" s="10" t="s">
        <v>20</v>
      </c>
      <c r="C19" s="22" t="s">
        <v>21</v>
      </c>
      <c r="D19" s="18">
        <v>68270</v>
      </c>
      <c r="E19" s="18" t="s">
        <v>22</v>
      </c>
      <c r="F19" s="19">
        <v>37452</v>
      </c>
      <c r="G19" s="18"/>
      <c r="H19" s="10"/>
      <c r="I19" s="24"/>
      <c r="J19" s="24"/>
      <c r="K19" s="26"/>
      <c r="L19" s="86" t="s">
        <v>229</v>
      </c>
      <c r="M19" s="1" t="s">
        <v>310</v>
      </c>
    </row>
    <row r="20" spans="1:13" ht="15" x14ac:dyDescent="0.25">
      <c r="A20" s="62"/>
      <c r="B20" s="66"/>
      <c r="C20" s="67"/>
      <c r="D20" s="18"/>
      <c r="E20" s="18"/>
      <c r="F20" s="19"/>
      <c r="G20" s="18"/>
      <c r="H20" s="23"/>
      <c r="I20" s="24"/>
      <c r="J20" s="24"/>
      <c r="K20" s="26"/>
      <c r="L20" s="87"/>
      <c r="M20" s="1"/>
    </row>
    <row r="21" spans="1:13" ht="15" x14ac:dyDescent="0.25">
      <c r="A21" s="62" t="s">
        <v>151</v>
      </c>
      <c r="B21" s="10" t="s">
        <v>23</v>
      </c>
      <c r="C21" s="22" t="s">
        <v>24</v>
      </c>
      <c r="D21" s="18">
        <v>64110</v>
      </c>
      <c r="E21" s="18" t="s">
        <v>25</v>
      </c>
      <c r="F21" s="19">
        <v>40107</v>
      </c>
      <c r="G21" s="18">
        <v>70430</v>
      </c>
      <c r="H21" s="23" t="e">
        <f>#REF!*1.025</f>
        <v>#REF!</v>
      </c>
      <c r="I21" s="24">
        <v>72530</v>
      </c>
      <c r="J21" s="24">
        <v>75705</v>
      </c>
      <c r="K21" s="24">
        <v>78205</v>
      </c>
      <c r="L21" s="86" t="s">
        <v>230</v>
      </c>
      <c r="M21" s="1" t="s">
        <v>310</v>
      </c>
    </row>
    <row r="22" spans="1:13" ht="15" x14ac:dyDescent="0.25">
      <c r="A22" s="65" t="s">
        <v>152</v>
      </c>
      <c r="B22" s="45" t="s">
        <v>26</v>
      </c>
      <c r="C22" s="17" t="s">
        <v>27</v>
      </c>
      <c r="D22" s="46"/>
      <c r="E22" s="46"/>
      <c r="F22" s="19">
        <v>41883</v>
      </c>
      <c r="G22" s="18">
        <v>45908</v>
      </c>
      <c r="H22" s="23" t="e">
        <f>#REF!*1.025</f>
        <v>#REF!</v>
      </c>
      <c r="I22" s="24">
        <v>46308</v>
      </c>
      <c r="J22" s="24">
        <v>48220</v>
      </c>
      <c r="K22" s="24">
        <v>62410</v>
      </c>
      <c r="L22" s="86" t="s">
        <v>231</v>
      </c>
      <c r="M22" s="1" t="s">
        <v>310</v>
      </c>
    </row>
    <row r="23" spans="1:13" ht="15" x14ac:dyDescent="0.25">
      <c r="A23" s="62" t="s">
        <v>153</v>
      </c>
      <c r="B23" s="10" t="s">
        <v>30</v>
      </c>
      <c r="C23" s="22" t="s">
        <v>31</v>
      </c>
      <c r="D23" s="18">
        <v>54890</v>
      </c>
      <c r="E23" s="18" t="s">
        <v>32</v>
      </c>
      <c r="F23" s="19">
        <v>38443</v>
      </c>
      <c r="G23" s="18">
        <v>61380</v>
      </c>
      <c r="H23" s="23" t="e">
        <f>#REF!*1.025</f>
        <v>#REF!</v>
      </c>
      <c r="I23" s="24">
        <v>63160</v>
      </c>
      <c r="J23" s="24">
        <v>65555</v>
      </c>
      <c r="K23" s="24">
        <v>67580</v>
      </c>
      <c r="L23" s="86" t="s">
        <v>232</v>
      </c>
      <c r="M23" s="1" t="s">
        <v>310</v>
      </c>
    </row>
    <row r="24" spans="1:13" ht="15" x14ac:dyDescent="0.25">
      <c r="A24" s="62"/>
      <c r="B24" s="66"/>
      <c r="C24" s="67"/>
      <c r="D24" s="18"/>
      <c r="E24" s="18"/>
      <c r="F24" s="19"/>
      <c r="G24" s="18"/>
      <c r="H24" s="23"/>
      <c r="I24" s="20"/>
      <c r="J24" s="20"/>
      <c r="K24" s="20"/>
      <c r="L24" s="87"/>
      <c r="M24" s="1"/>
    </row>
    <row r="25" spans="1:13" ht="15" x14ac:dyDescent="0.25">
      <c r="A25" s="62" t="s">
        <v>154</v>
      </c>
      <c r="B25" s="66" t="s">
        <v>162</v>
      </c>
      <c r="C25" s="67" t="s">
        <v>163</v>
      </c>
      <c r="D25" s="18"/>
      <c r="E25" s="18"/>
      <c r="F25" s="19">
        <v>44805</v>
      </c>
      <c r="G25" s="18">
        <v>37373.89</v>
      </c>
      <c r="H25" s="23" t="e">
        <f>#REF!*1.025</f>
        <v>#REF!</v>
      </c>
      <c r="I25" s="24">
        <v>38382.99</v>
      </c>
      <c r="J25" s="24">
        <v>39342.559999999998</v>
      </c>
      <c r="K25" s="26">
        <v>40424.480000000003</v>
      </c>
      <c r="L25" s="90" t="s">
        <v>233</v>
      </c>
      <c r="M25" s="1" t="s">
        <v>310</v>
      </c>
    </row>
    <row r="26" spans="1:13" ht="15" x14ac:dyDescent="0.25">
      <c r="A26" s="64"/>
      <c r="B26" s="36"/>
      <c r="C26" s="70"/>
      <c r="D26" s="37"/>
      <c r="E26" s="37"/>
      <c r="F26" s="38"/>
      <c r="G26" s="40"/>
      <c r="H26" s="41"/>
      <c r="I26" s="42"/>
      <c r="J26" s="39"/>
      <c r="K26" s="39"/>
      <c r="L26" s="91"/>
      <c r="M26" s="1"/>
    </row>
    <row r="27" spans="1:13" ht="15" x14ac:dyDescent="0.25">
      <c r="A27" s="82" t="s">
        <v>208</v>
      </c>
      <c r="B27" s="80" t="s">
        <v>209</v>
      </c>
      <c r="C27" s="81" t="s">
        <v>210</v>
      </c>
      <c r="D27" s="18"/>
      <c r="E27" s="18"/>
      <c r="F27" s="19">
        <v>45159</v>
      </c>
      <c r="G27" s="18"/>
      <c r="H27" s="23"/>
      <c r="I27" s="25">
        <v>55297.02</v>
      </c>
      <c r="J27" s="25">
        <v>56872.99</v>
      </c>
      <c r="K27" s="47">
        <f>J27*1.03</f>
        <v>58579.179700000001</v>
      </c>
      <c r="L27" s="90" t="s">
        <v>234</v>
      </c>
      <c r="M27" s="1" t="s">
        <v>310</v>
      </c>
    </row>
    <row r="28" spans="1:13" ht="15" x14ac:dyDescent="0.25">
      <c r="A28" s="9"/>
      <c r="B28" s="10"/>
      <c r="C28" s="22"/>
      <c r="D28" s="18"/>
      <c r="E28" s="18"/>
      <c r="F28" s="19"/>
      <c r="G28" s="18"/>
      <c r="H28" s="44"/>
      <c r="I28" s="24"/>
      <c r="J28" s="24"/>
      <c r="K28" s="24"/>
      <c r="L28" s="87"/>
      <c r="M28" s="1"/>
    </row>
    <row r="29" spans="1:13" ht="15" x14ac:dyDescent="0.25">
      <c r="A29" s="62" t="s">
        <v>155</v>
      </c>
      <c r="B29" s="10" t="s">
        <v>34</v>
      </c>
      <c r="C29" s="22" t="s">
        <v>35</v>
      </c>
      <c r="D29" s="18"/>
      <c r="E29" s="18"/>
      <c r="F29" s="19">
        <v>36404</v>
      </c>
      <c r="G29" s="18">
        <v>91497.98</v>
      </c>
      <c r="H29" s="23" t="e">
        <f>#REF!*1.025</f>
        <v>#REF!</v>
      </c>
      <c r="I29" s="24">
        <v>93968.43</v>
      </c>
      <c r="J29" s="24">
        <v>96317.64</v>
      </c>
      <c r="K29" s="26">
        <v>98243.99</v>
      </c>
      <c r="L29" s="86" t="s">
        <v>235</v>
      </c>
      <c r="M29" s="1" t="s">
        <v>310</v>
      </c>
    </row>
    <row r="30" spans="1:13" ht="15" x14ac:dyDescent="0.25">
      <c r="A30" s="62"/>
      <c r="B30" s="10"/>
      <c r="C30" s="22"/>
      <c r="D30" s="18"/>
      <c r="E30" s="18"/>
      <c r="F30" s="19"/>
      <c r="G30" s="18"/>
      <c r="H30" s="23"/>
      <c r="I30" s="24"/>
      <c r="J30" s="24"/>
      <c r="K30" s="24"/>
      <c r="L30" s="87"/>
      <c r="M30" s="1"/>
    </row>
    <row r="31" spans="1:13" ht="15" x14ac:dyDescent="0.25">
      <c r="A31" s="62" t="s">
        <v>156</v>
      </c>
      <c r="B31" s="66" t="s">
        <v>37</v>
      </c>
      <c r="C31" s="67" t="s">
        <v>38</v>
      </c>
      <c r="D31" s="18"/>
      <c r="E31" s="18"/>
      <c r="F31" s="19">
        <v>37004</v>
      </c>
      <c r="G31" s="18"/>
      <c r="H31" s="23"/>
      <c r="I31" s="24"/>
      <c r="J31" s="24"/>
      <c r="K31" s="24"/>
      <c r="L31" s="86" t="s">
        <v>236</v>
      </c>
      <c r="M31" s="1" t="s">
        <v>310</v>
      </c>
    </row>
    <row r="32" spans="1:13" ht="15" x14ac:dyDescent="0.25">
      <c r="A32" s="82" t="s">
        <v>211</v>
      </c>
      <c r="B32" s="66" t="s">
        <v>164</v>
      </c>
      <c r="C32" s="67" t="s">
        <v>165</v>
      </c>
      <c r="D32" s="18"/>
      <c r="E32" s="18"/>
      <c r="F32" s="19">
        <v>44952</v>
      </c>
      <c r="G32" s="18"/>
      <c r="H32" s="23"/>
      <c r="I32" s="25"/>
      <c r="J32" s="25"/>
      <c r="K32" s="25"/>
      <c r="L32" s="90" t="s">
        <v>237</v>
      </c>
      <c r="M32" s="1" t="s">
        <v>310</v>
      </c>
    </row>
    <row r="33" spans="1:13" ht="15" x14ac:dyDescent="0.25">
      <c r="A33" s="82" t="s">
        <v>211</v>
      </c>
      <c r="B33" s="10" t="s">
        <v>124</v>
      </c>
      <c r="C33" s="22" t="s">
        <v>125</v>
      </c>
      <c r="D33" s="18"/>
      <c r="E33" s="18"/>
      <c r="F33" s="19">
        <v>42691</v>
      </c>
      <c r="G33" s="18"/>
      <c r="H33" s="44"/>
      <c r="I33" s="24"/>
      <c r="J33" s="24"/>
      <c r="K33" s="24"/>
      <c r="L33" s="88" t="s">
        <v>238</v>
      </c>
      <c r="M33" s="1" t="s">
        <v>310</v>
      </c>
    </row>
    <row r="34" spans="1:13" ht="15" x14ac:dyDescent="0.25">
      <c r="A34" s="82" t="s">
        <v>211</v>
      </c>
      <c r="B34" s="10" t="s">
        <v>0</v>
      </c>
      <c r="C34" s="22" t="s">
        <v>36</v>
      </c>
      <c r="D34" s="18"/>
      <c r="E34" s="18"/>
      <c r="F34" s="19">
        <v>37408</v>
      </c>
      <c r="G34" s="18"/>
      <c r="H34" s="23"/>
      <c r="I34" s="24"/>
      <c r="J34" s="24"/>
      <c r="K34" s="24"/>
      <c r="L34" s="86" t="s">
        <v>239</v>
      </c>
      <c r="M34" s="1" t="s">
        <v>310</v>
      </c>
    </row>
    <row r="35" spans="1:13" ht="15" x14ac:dyDescent="0.25">
      <c r="A35" s="82" t="s">
        <v>211</v>
      </c>
      <c r="B35" s="66" t="s">
        <v>132</v>
      </c>
      <c r="C35" s="67" t="s">
        <v>133</v>
      </c>
      <c r="D35" s="18"/>
      <c r="E35" s="18"/>
      <c r="F35" s="19">
        <v>37004</v>
      </c>
      <c r="G35" s="18"/>
      <c r="H35" s="23"/>
      <c r="I35" s="24"/>
      <c r="J35" s="24"/>
      <c r="K35" s="24"/>
      <c r="L35" s="86" t="s">
        <v>240</v>
      </c>
      <c r="M35" s="1" t="s">
        <v>310</v>
      </c>
    </row>
    <row r="36" spans="1:13" ht="15" x14ac:dyDescent="0.25">
      <c r="A36" s="82" t="s">
        <v>211</v>
      </c>
      <c r="B36" s="10" t="s">
        <v>39</v>
      </c>
      <c r="C36" s="22" t="s">
        <v>40</v>
      </c>
      <c r="D36" s="18"/>
      <c r="E36" s="18"/>
      <c r="F36" s="19">
        <v>41944</v>
      </c>
      <c r="G36" s="18"/>
      <c r="H36" s="23"/>
      <c r="I36" s="24"/>
      <c r="J36" s="24"/>
      <c r="K36" s="24"/>
      <c r="L36" s="86" t="s">
        <v>241</v>
      </c>
      <c r="M36" s="1" t="s">
        <v>310</v>
      </c>
    </row>
    <row r="37" spans="1:13" ht="15" x14ac:dyDescent="0.25">
      <c r="A37" s="82" t="s">
        <v>211</v>
      </c>
      <c r="B37" s="66" t="s">
        <v>166</v>
      </c>
      <c r="C37" s="67" t="s">
        <v>167</v>
      </c>
      <c r="D37" s="10"/>
      <c r="E37" s="10"/>
      <c r="F37" s="72">
        <v>44927</v>
      </c>
      <c r="G37" s="18"/>
      <c r="H37" s="23"/>
      <c r="I37" s="24"/>
      <c r="J37" s="24"/>
      <c r="K37" s="24"/>
      <c r="L37" s="86" t="s">
        <v>242</v>
      </c>
      <c r="M37" s="1" t="s">
        <v>310</v>
      </c>
    </row>
    <row r="38" spans="1:13" ht="15" x14ac:dyDescent="0.25">
      <c r="A38" s="82"/>
      <c r="B38" s="66"/>
      <c r="C38" s="67"/>
      <c r="D38" s="10"/>
      <c r="E38" s="10"/>
      <c r="F38" s="72"/>
      <c r="G38" s="18"/>
      <c r="H38" s="23"/>
      <c r="I38" s="24"/>
      <c r="J38" s="24"/>
      <c r="K38" s="24"/>
      <c r="L38" s="87"/>
      <c r="M38" s="1"/>
    </row>
    <row r="39" spans="1:13" ht="15" x14ac:dyDescent="0.25">
      <c r="A39" s="82" t="s">
        <v>172</v>
      </c>
      <c r="B39" s="10" t="s">
        <v>43</v>
      </c>
      <c r="C39" s="22" t="s">
        <v>44</v>
      </c>
      <c r="D39" s="18">
        <v>77030</v>
      </c>
      <c r="E39" s="18" t="s">
        <v>33</v>
      </c>
      <c r="F39" s="19">
        <v>37500</v>
      </c>
      <c r="G39" s="18"/>
      <c r="H39" s="24"/>
      <c r="I39" s="24"/>
      <c r="J39" s="24"/>
      <c r="K39" s="24"/>
      <c r="L39" s="92" t="s">
        <v>243</v>
      </c>
      <c r="M39" s="1" t="s">
        <v>310</v>
      </c>
    </row>
    <row r="40" spans="1:13" ht="15" x14ac:dyDescent="0.25">
      <c r="A40" s="71" t="s">
        <v>172</v>
      </c>
      <c r="B40" s="10" t="s">
        <v>112</v>
      </c>
      <c r="C40" s="22" t="s">
        <v>53</v>
      </c>
      <c r="D40" s="18">
        <v>68270</v>
      </c>
      <c r="E40" s="18" t="s">
        <v>22</v>
      </c>
      <c r="F40" s="48">
        <v>38231</v>
      </c>
      <c r="G40" s="18">
        <v>37373.89</v>
      </c>
      <c r="H40" s="23" t="e">
        <f>#REF!*1.025</f>
        <v>#REF!</v>
      </c>
      <c r="I40" s="24">
        <v>38382.99</v>
      </c>
      <c r="J40" s="24">
        <v>39342.559999999998</v>
      </c>
      <c r="K40" s="26">
        <v>40424.480000000003</v>
      </c>
      <c r="L40" s="90" t="s">
        <v>244</v>
      </c>
      <c r="M40" s="1" t="s">
        <v>310</v>
      </c>
    </row>
    <row r="41" spans="1:13" ht="15" x14ac:dyDescent="0.25">
      <c r="A41" s="71" t="s">
        <v>172</v>
      </c>
      <c r="B41" s="10" t="s">
        <v>141</v>
      </c>
      <c r="C41" s="22" t="s">
        <v>142</v>
      </c>
      <c r="D41" s="18"/>
      <c r="E41" s="18"/>
      <c r="F41" s="50">
        <v>43709</v>
      </c>
      <c r="G41" s="18"/>
      <c r="H41" s="23"/>
      <c r="I41" s="25"/>
      <c r="J41" s="25"/>
      <c r="K41" s="47"/>
      <c r="L41" s="90" t="s">
        <v>245</v>
      </c>
      <c r="M41" s="1" t="s">
        <v>310</v>
      </c>
    </row>
    <row r="42" spans="1:13" ht="15" x14ac:dyDescent="0.25">
      <c r="A42" s="71" t="s">
        <v>172</v>
      </c>
      <c r="B42" s="80" t="s">
        <v>212</v>
      </c>
      <c r="C42" s="81" t="s">
        <v>47</v>
      </c>
      <c r="D42" s="18"/>
      <c r="E42" s="18"/>
      <c r="F42" s="50">
        <v>45204</v>
      </c>
      <c r="G42" s="18"/>
      <c r="H42" s="23"/>
      <c r="I42" s="25"/>
      <c r="J42" s="25"/>
      <c r="K42" s="47"/>
      <c r="L42" s="90" t="s">
        <v>256</v>
      </c>
      <c r="M42" s="1" t="s">
        <v>310</v>
      </c>
    </row>
    <row r="43" spans="1:13" ht="15" x14ac:dyDescent="0.25">
      <c r="A43" s="71" t="s">
        <v>172</v>
      </c>
      <c r="B43" s="10" t="s">
        <v>48</v>
      </c>
      <c r="C43" s="22" t="s">
        <v>49</v>
      </c>
      <c r="D43" s="18">
        <v>63210</v>
      </c>
      <c r="E43" s="18" t="s">
        <v>50</v>
      </c>
      <c r="F43" s="19">
        <v>36404</v>
      </c>
      <c r="G43" s="18"/>
      <c r="H43" s="23"/>
      <c r="I43" s="25"/>
      <c r="J43" s="25"/>
      <c r="K43" s="47"/>
      <c r="L43" s="90" t="s">
        <v>257</v>
      </c>
      <c r="M43" s="1" t="s">
        <v>310</v>
      </c>
    </row>
    <row r="44" spans="1:13" ht="15" x14ac:dyDescent="0.25">
      <c r="A44" s="71" t="s">
        <v>172</v>
      </c>
      <c r="B44" s="10" t="s">
        <v>59</v>
      </c>
      <c r="C44" s="22" t="s">
        <v>60</v>
      </c>
      <c r="D44" s="18"/>
      <c r="E44" s="18"/>
      <c r="F44" s="19">
        <v>38991</v>
      </c>
      <c r="G44" s="18">
        <v>51985</v>
      </c>
      <c r="H44" s="44"/>
      <c r="I44" s="24">
        <v>52485</v>
      </c>
      <c r="J44" s="24">
        <v>54875</v>
      </c>
      <c r="K44" s="24">
        <v>57010</v>
      </c>
      <c r="L44" s="90" t="s">
        <v>258</v>
      </c>
      <c r="M44" s="1" t="s">
        <v>310</v>
      </c>
    </row>
    <row r="45" spans="1:13" ht="15" x14ac:dyDescent="0.25">
      <c r="A45" s="71" t="s">
        <v>172</v>
      </c>
      <c r="B45" s="66" t="s">
        <v>136</v>
      </c>
      <c r="C45" s="67" t="s">
        <v>137</v>
      </c>
      <c r="D45" s="18">
        <v>56970</v>
      </c>
      <c r="E45" s="18" t="s">
        <v>65</v>
      </c>
      <c r="F45" s="19">
        <v>44075</v>
      </c>
      <c r="G45" s="1"/>
      <c r="H45" s="1"/>
      <c r="I45" s="43"/>
      <c r="J45" s="52">
        <v>65555</v>
      </c>
      <c r="K45" s="52">
        <v>61955</v>
      </c>
      <c r="L45" s="90" t="s">
        <v>259</v>
      </c>
      <c r="M45" s="1" t="s">
        <v>310</v>
      </c>
    </row>
    <row r="46" spans="1:13" ht="15" x14ac:dyDescent="0.25">
      <c r="A46" s="71" t="s">
        <v>172</v>
      </c>
      <c r="B46" s="80" t="s">
        <v>39</v>
      </c>
      <c r="C46" s="81" t="s">
        <v>213</v>
      </c>
      <c r="D46" s="18">
        <v>56970</v>
      </c>
      <c r="E46" s="18" t="s">
        <v>65</v>
      </c>
      <c r="F46" s="19">
        <v>44075</v>
      </c>
      <c r="G46" s="18">
        <v>63380</v>
      </c>
      <c r="H46" s="10"/>
      <c r="I46" s="24">
        <v>65555</v>
      </c>
      <c r="J46" s="24">
        <v>67580</v>
      </c>
      <c r="K46" s="24">
        <v>69630</v>
      </c>
      <c r="L46" s="90" t="s">
        <v>260</v>
      </c>
      <c r="M46" s="1" t="s">
        <v>310</v>
      </c>
    </row>
    <row r="47" spans="1:13" ht="15" x14ac:dyDescent="0.25">
      <c r="A47" s="71" t="s">
        <v>172</v>
      </c>
      <c r="B47" s="10" t="s">
        <v>66</v>
      </c>
      <c r="C47" s="22" t="s">
        <v>67</v>
      </c>
      <c r="D47" s="18">
        <v>53370</v>
      </c>
      <c r="E47" s="18" t="s">
        <v>45</v>
      </c>
      <c r="F47" s="19">
        <v>37500</v>
      </c>
      <c r="G47" s="18">
        <v>59780</v>
      </c>
      <c r="H47" s="44"/>
      <c r="I47" s="24">
        <v>61955</v>
      </c>
      <c r="J47" s="24">
        <v>63980</v>
      </c>
      <c r="K47" s="24">
        <v>66030</v>
      </c>
      <c r="L47" s="90" t="s">
        <v>261</v>
      </c>
      <c r="M47" s="1" t="s">
        <v>310</v>
      </c>
    </row>
    <row r="48" spans="1:13" ht="15" x14ac:dyDescent="0.25">
      <c r="A48" s="71" t="s">
        <v>172</v>
      </c>
      <c r="B48" s="66" t="s">
        <v>175</v>
      </c>
      <c r="C48" s="22" t="s">
        <v>122</v>
      </c>
      <c r="D48" s="18">
        <v>62890</v>
      </c>
      <c r="E48" s="18" t="s">
        <v>68</v>
      </c>
      <c r="F48" s="19">
        <v>43344</v>
      </c>
      <c r="G48" s="18">
        <v>69305</v>
      </c>
      <c r="H48" s="44"/>
      <c r="I48" s="24">
        <v>56085</v>
      </c>
      <c r="J48" s="24">
        <v>58475</v>
      </c>
      <c r="K48" s="24">
        <v>52085</v>
      </c>
      <c r="L48" s="90" t="s">
        <v>246</v>
      </c>
      <c r="M48" s="1" t="s">
        <v>310</v>
      </c>
    </row>
    <row r="49" spans="1:13" ht="15" x14ac:dyDescent="0.25">
      <c r="A49" s="71" t="s">
        <v>172</v>
      </c>
      <c r="B49" s="10" t="s">
        <v>71</v>
      </c>
      <c r="C49" s="22" t="s">
        <v>72</v>
      </c>
      <c r="D49" s="55">
        <v>61690</v>
      </c>
      <c r="E49" s="55" t="s">
        <v>62</v>
      </c>
      <c r="F49" s="56">
        <v>38245</v>
      </c>
      <c r="G49" s="18"/>
      <c r="H49" s="10"/>
      <c r="I49" s="24"/>
      <c r="J49" s="24"/>
      <c r="K49" s="24"/>
      <c r="L49" s="90" t="s">
        <v>262</v>
      </c>
      <c r="M49" s="1" t="s">
        <v>310</v>
      </c>
    </row>
    <row r="50" spans="1:13" ht="15" x14ac:dyDescent="0.25">
      <c r="A50" s="71" t="s">
        <v>172</v>
      </c>
      <c r="B50" s="10" t="s">
        <v>46</v>
      </c>
      <c r="C50" s="22" t="s">
        <v>47</v>
      </c>
      <c r="D50" s="18">
        <v>63210</v>
      </c>
      <c r="E50" s="18" t="s">
        <v>50</v>
      </c>
      <c r="F50" s="19">
        <v>41518</v>
      </c>
      <c r="G50" s="18">
        <v>70430</v>
      </c>
      <c r="H50" s="44"/>
      <c r="I50" s="24">
        <v>52285</v>
      </c>
      <c r="J50" s="24">
        <v>52485</v>
      </c>
      <c r="K50" s="24">
        <v>54875</v>
      </c>
      <c r="L50" s="90" t="s">
        <v>263</v>
      </c>
      <c r="M50" s="1" t="s">
        <v>310</v>
      </c>
    </row>
    <row r="51" spans="1:13" ht="15" x14ac:dyDescent="0.25">
      <c r="A51" s="71" t="s">
        <v>172</v>
      </c>
      <c r="B51" s="10" t="s">
        <v>69</v>
      </c>
      <c r="C51" s="22" t="s">
        <v>27</v>
      </c>
      <c r="D51" s="18">
        <v>54570</v>
      </c>
      <c r="E51" s="18" t="s">
        <v>70</v>
      </c>
      <c r="F51" s="19">
        <v>36770</v>
      </c>
      <c r="G51" s="18">
        <v>60980</v>
      </c>
      <c r="H51" s="44"/>
      <c r="I51" s="24">
        <v>63155</v>
      </c>
      <c r="J51" s="24">
        <v>65180</v>
      </c>
      <c r="K51" s="24">
        <v>67230</v>
      </c>
      <c r="L51" s="90" t="s">
        <v>264</v>
      </c>
      <c r="M51" s="1" t="s">
        <v>310</v>
      </c>
    </row>
    <row r="52" spans="1:13" ht="15" x14ac:dyDescent="0.25">
      <c r="A52" s="71" t="s">
        <v>172</v>
      </c>
      <c r="B52" s="75" t="s">
        <v>174</v>
      </c>
      <c r="C52" s="17" t="s">
        <v>119</v>
      </c>
      <c r="D52" s="18">
        <v>49520</v>
      </c>
      <c r="E52" s="18" t="s">
        <v>73</v>
      </c>
      <c r="F52" s="19">
        <v>40787</v>
      </c>
      <c r="G52" s="18">
        <v>55185</v>
      </c>
      <c r="H52" s="10"/>
      <c r="I52" s="24">
        <v>55685</v>
      </c>
      <c r="J52" s="24">
        <v>55885</v>
      </c>
      <c r="K52" s="24">
        <v>56085</v>
      </c>
      <c r="L52" s="90" t="s">
        <v>265</v>
      </c>
      <c r="M52" s="1" t="s">
        <v>310</v>
      </c>
    </row>
    <row r="53" spans="1:13" ht="15" x14ac:dyDescent="0.25">
      <c r="A53" s="71" t="s">
        <v>172</v>
      </c>
      <c r="B53" s="80" t="s">
        <v>39</v>
      </c>
      <c r="C53" s="81" t="s">
        <v>195</v>
      </c>
      <c r="D53" s="18">
        <v>52490</v>
      </c>
      <c r="E53" s="18" t="s">
        <v>76</v>
      </c>
      <c r="F53" s="19">
        <v>45170</v>
      </c>
      <c r="G53" s="18">
        <v>58980</v>
      </c>
      <c r="H53" s="10"/>
      <c r="I53" s="24">
        <v>60730</v>
      </c>
      <c r="J53" s="24">
        <v>71730</v>
      </c>
      <c r="K53" s="24">
        <v>73905</v>
      </c>
      <c r="L53" s="90" t="s">
        <v>266</v>
      </c>
      <c r="M53" s="1" t="s">
        <v>310</v>
      </c>
    </row>
    <row r="54" spans="1:13" ht="15" x14ac:dyDescent="0.25">
      <c r="A54" s="71" t="s">
        <v>172</v>
      </c>
      <c r="B54" s="10" t="s">
        <v>85</v>
      </c>
      <c r="C54" s="22" t="s">
        <v>86</v>
      </c>
      <c r="D54" s="18">
        <v>62890</v>
      </c>
      <c r="E54" s="18" t="s">
        <v>68</v>
      </c>
      <c r="F54" s="19">
        <v>36770</v>
      </c>
      <c r="G54" s="18">
        <v>67430</v>
      </c>
      <c r="H54" s="44"/>
      <c r="I54" s="24">
        <v>69630</v>
      </c>
      <c r="J54" s="24">
        <v>71730</v>
      </c>
      <c r="K54" s="24">
        <v>73905</v>
      </c>
      <c r="L54" s="90" t="s">
        <v>267</v>
      </c>
      <c r="M54" s="1" t="s">
        <v>310</v>
      </c>
    </row>
    <row r="55" spans="1:13" ht="15" x14ac:dyDescent="0.25">
      <c r="A55" s="71" t="s">
        <v>172</v>
      </c>
      <c r="B55" s="10" t="s">
        <v>77</v>
      </c>
      <c r="C55" s="67" t="s">
        <v>2</v>
      </c>
      <c r="D55" s="18">
        <v>54890</v>
      </c>
      <c r="E55" s="18" t="s">
        <v>32</v>
      </c>
      <c r="F55" s="19">
        <v>38266</v>
      </c>
      <c r="G55" s="18">
        <v>61380</v>
      </c>
      <c r="H55" s="10"/>
      <c r="I55" s="24">
        <v>72630</v>
      </c>
      <c r="J55" s="24">
        <v>75705</v>
      </c>
      <c r="K55" s="24">
        <v>67580</v>
      </c>
      <c r="L55" s="90" t="s">
        <v>268</v>
      </c>
      <c r="M55" s="1" t="s">
        <v>310</v>
      </c>
    </row>
    <row r="56" spans="1:13" ht="15" x14ac:dyDescent="0.25">
      <c r="A56" s="71" t="s">
        <v>172</v>
      </c>
      <c r="B56" s="10" t="s">
        <v>81</v>
      </c>
      <c r="C56" s="22" t="s">
        <v>82</v>
      </c>
      <c r="D56" s="18"/>
      <c r="E56" s="18"/>
      <c r="F56" s="19">
        <v>36770</v>
      </c>
      <c r="G56" s="18">
        <v>75105</v>
      </c>
      <c r="H56" s="10"/>
      <c r="I56" s="24">
        <v>77305</v>
      </c>
      <c r="J56" s="24">
        <v>80205</v>
      </c>
      <c r="K56" s="24">
        <v>82491</v>
      </c>
      <c r="L56" s="90" t="s">
        <v>269</v>
      </c>
      <c r="M56" s="1" t="s">
        <v>310</v>
      </c>
    </row>
    <row r="57" spans="1:13" ht="15" x14ac:dyDescent="0.25">
      <c r="A57" s="71" t="s">
        <v>172</v>
      </c>
      <c r="B57" s="66" t="s">
        <v>176</v>
      </c>
      <c r="C57" s="67" t="s">
        <v>100</v>
      </c>
      <c r="D57" s="18"/>
      <c r="E57" s="18"/>
      <c r="F57" s="19">
        <v>44805</v>
      </c>
      <c r="G57" s="18"/>
      <c r="H57" s="10"/>
      <c r="I57" s="24"/>
      <c r="J57" s="25">
        <f>SUM(J56:J56)</f>
        <v>80205</v>
      </c>
      <c r="K57" s="25">
        <f>SUM(K56:K56)</f>
        <v>82491</v>
      </c>
      <c r="L57" s="90" t="s">
        <v>247</v>
      </c>
      <c r="M57" s="1" t="s">
        <v>310</v>
      </c>
    </row>
    <row r="58" spans="1:13" ht="15" x14ac:dyDescent="0.25">
      <c r="A58" s="71" t="s">
        <v>172</v>
      </c>
      <c r="B58" s="80" t="s">
        <v>79</v>
      </c>
      <c r="C58" s="81" t="s">
        <v>80</v>
      </c>
      <c r="D58" s="18"/>
      <c r="E58" s="18"/>
      <c r="F58" s="19">
        <v>36770</v>
      </c>
      <c r="G58" s="18"/>
      <c r="H58" s="10"/>
      <c r="I58" s="24"/>
      <c r="J58" s="24"/>
      <c r="K58" s="24"/>
      <c r="L58" s="90" t="s">
        <v>270</v>
      </c>
      <c r="M58" s="1" t="s">
        <v>310</v>
      </c>
    </row>
    <row r="59" spans="1:13" ht="15" x14ac:dyDescent="0.25">
      <c r="A59" s="71" t="s">
        <v>172</v>
      </c>
      <c r="B59" s="66" t="s">
        <v>177</v>
      </c>
      <c r="C59" s="67" t="s">
        <v>178</v>
      </c>
      <c r="D59" s="18">
        <v>67370</v>
      </c>
      <c r="E59" s="18" t="s">
        <v>91</v>
      </c>
      <c r="F59" s="19">
        <v>44440</v>
      </c>
      <c r="G59" s="18">
        <v>74205</v>
      </c>
      <c r="H59" s="44"/>
      <c r="I59" s="24">
        <v>76405</v>
      </c>
      <c r="J59" s="24">
        <v>79305</v>
      </c>
      <c r="K59" s="24">
        <v>81565</v>
      </c>
      <c r="L59" s="90" t="s">
        <v>271</v>
      </c>
      <c r="M59" s="1" t="s">
        <v>310</v>
      </c>
    </row>
    <row r="60" spans="1:13" ht="15" x14ac:dyDescent="0.25">
      <c r="A60" s="71" t="s">
        <v>172</v>
      </c>
      <c r="B60" s="10" t="s">
        <v>129</v>
      </c>
      <c r="C60" s="22" t="s">
        <v>130</v>
      </c>
      <c r="D60" s="18"/>
      <c r="E60" s="18"/>
      <c r="F60" s="19">
        <v>42979</v>
      </c>
      <c r="G60" s="18"/>
      <c r="H60" s="44"/>
      <c r="I60" s="24"/>
      <c r="J60" s="24">
        <v>55885</v>
      </c>
      <c r="K60" s="24">
        <v>56085</v>
      </c>
      <c r="L60" s="90" t="s">
        <v>272</v>
      </c>
      <c r="M60" s="1" t="s">
        <v>310</v>
      </c>
    </row>
    <row r="61" spans="1:13" ht="15" x14ac:dyDescent="0.25">
      <c r="A61" s="71" t="s">
        <v>172</v>
      </c>
      <c r="B61" s="10" t="s">
        <v>93</v>
      </c>
      <c r="C61" s="22" t="s">
        <v>94</v>
      </c>
      <c r="D61" s="18">
        <v>50920</v>
      </c>
      <c r="E61" s="18" t="s">
        <v>95</v>
      </c>
      <c r="F61" s="19">
        <v>40422</v>
      </c>
      <c r="G61" s="18">
        <v>55585</v>
      </c>
      <c r="H61" s="44"/>
      <c r="I61" s="24">
        <v>56085</v>
      </c>
      <c r="J61" s="24">
        <v>58475</v>
      </c>
      <c r="K61" s="24">
        <v>60610</v>
      </c>
      <c r="L61" s="90" t="s">
        <v>273</v>
      </c>
      <c r="M61" s="1" t="s">
        <v>310</v>
      </c>
    </row>
    <row r="62" spans="1:13" ht="15" x14ac:dyDescent="0.25">
      <c r="A62" s="71" t="s">
        <v>172</v>
      </c>
      <c r="B62" s="10" t="s">
        <v>96</v>
      </c>
      <c r="C62" s="22" t="s">
        <v>29</v>
      </c>
      <c r="D62" s="18">
        <v>55450</v>
      </c>
      <c r="E62" s="18" t="s">
        <v>83</v>
      </c>
      <c r="F62" s="19">
        <v>39904</v>
      </c>
      <c r="G62" s="18">
        <v>61805</v>
      </c>
      <c r="H62" s="10"/>
      <c r="I62" s="24">
        <v>63980</v>
      </c>
      <c r="J62" s="24">
        <v>66030</v>
      </c>
      <c r="K62" s="24">
        <v>68130</v>
      </c>
      <c r="L62" s="90" t="s">
        <v>274</v>
      </c>
      <c r="M62" s="1" t="s">
        <v>310</v>
      </c>
    </row>
    <row r="63" spans="1:13" ht="15" x14ac:dyDescent="0.25">
      <c r="A63" s="73" t="s">
        <v>172</v>
      </c>
      <c r="B63" s="28" t="s">
        <v>74</v>
      </c>
      <c r="C63" s="29" t="s">
        <v>75</v>
      </c>
      <c r="D63" s="30">
        <v>49320</v>
      </c>
      <c r="E63" s="30" t="s">
        <v>61</v>
      </c>
      <c r="F63" s="31">
        <v>38596</v>
      </c>
      <c r="G63" s="30">
        <v>53875</v>
      </c>
      <c r="H63" s="51"/>
      <c r="I63" s="33">
        <v>54875</v>
      </c>
      <c r="J63" s="24">
        <v>63155</v>
      </c>
      <c r="K63" s="33">
        <v>65180</v>
      </c>
      <c r="L63" s="90" t="s">
        <v>275</v>
      </c>
      <c r="M63" s="1" t="s">
        <v>310</v>
      </c>
    </row>
    <row r="64" spans="1:13" ht="15" x14ac:dyDescent="0.25">
      <c r="A64" s="71" t="s">
        <v>172</v>
      </c>
      <c r="B64" s="10" t="s">
        <v>98</v>
      </c>
      <c r="C64" s="22" t="s">
        <v>99</v>
      </c>
      <c r="D64" s="18">
        <v>63770</v>
      </c>
      <c r="E64" s="18" t="s">
        <v>78</v>
      </c>
      <c r="F64" s="19">
        <v>36039</v>
      </c>
      <c r="G64" s="18">
        <v>70605</v>
      </c>
      <c r="H64" s="44"/>
      <c r="I64" s="24">
        <v>72805</v>
      </c>
      <c r="J64" s="24">
        <v>75705</v>
      </c>
      <c r="K64" s="24">
        <v>77863</v>
      </c>
      <c r="L64" s="90" t="s">
        <v>276</v>
      </c>
      <c r="M64" s="1" t="s">
        <v>310</v>
      </c>
    </row>
    <row r="65" spans="1:13" ht="15" x14ac:dyDescent="0.25">
      <c r="A65" s="71" t="s">
        <v>172</v>
      </c>
      <c r="B65" s="10" t="s">
        <v>121</v>
      </c>
      <c r="C65" s="22" t="s">
        <v>100</v>
      </c>
      <c r="D65" s="18">
        <v>50720</v>
      </c>
      <c r="E65" s="18" t="s">
        <v>101</v>
      </c>
      <c r="F65" s="19">
        <v>39692</v>
      </c>
      <c r="G65" s="18">
        <v>57010</v>
      </c>
      <c r="H65" s="10"/>
      <c r="I65" s="24">
        <v>58210</v>
      </c>
      <c r="J65" s="24">
        <v>60730</v>
      </c>
      <c r="K65" s="24">
        <v>63155</v>
      </c>
      <c r="L65" s="90" t="s">
        <v>248</v>
      </c>
      <c r="M65" s="1" t="s">
        <v>310</v>
      </c>
    </row>
    <row r="66" spans="1:13" ht="15" x14ac:dyDescent="0.25">
      <c r="A66" s="71" t="s">
        <v>172</v>
      </c>
      <c r="B66" s="80" t="s">
        <v>193</v>
      </c>
      <c r="C66" s="81" t="s">
        <v>194</v>
      </c>
      <c r="D66" s="18">
        <v>50290</v>
      </c>
      <c r="E66" s="18" t="s">
        <v>95</v>
      </c>
      <c r="F66" s="19">
        <v>45170</v>
      </c>
      <c r="G66" s="18">
        <v>56485</v>
      </c>
      <c r="H66" s="44"/>
      <c r="I66" s="24">
        <v>63130</v>
      </c>
      <c r="J66" s="24">
        <v>77505</v>
      </c>
      <c r="K66" s="24">
        <v>79714</v>
      </c>
      <c r="L66" s="90" t="s">
        <v>277</v>
      </c>
      <c r="M66" s="1" t="s">
        <v>310</v>
      </c>
    </row>
    <row r="67" spans="1:13" ht="15" x14ac:dyDescent="0.25">
      <c r="A67" s="71" t="s">
        <v>172</v>
      </c>
      <c r="B67" s="10" t="s">
        <v>102</v>
      </c>
      <c r="C67" s="22" t="s">
        <v>44</v>
      </c>
      <c r="D67" s="18">
        <v>53090</v>
      </c>
      <c r="E67" s="18" t="s">
        <v>58</v>
      </c>
      <c r="F67" s="19">
        <v>38596</v>
      </c>
      <c r="G67" s="18">
        <v>59580</v>
      </c>
      <c r="H67" s="44"/>
      <c r="I67" s="24">
        <v>61330</v>
      </c>
      <c r="J67" s="24">
        <v>63755</v>
      </c>
      <c r="K67" s="24">
        <v>65780</v>
      </c>
      <c r="L67" s="90" t="s">
        <v>278</v>
      </c>
      <c r="M67" s="1" t="s">
        <v>310</v>
      </c>
    </row>
    <row r="68" spans="1:13" ht="15" x14ac:dyDescent="0.25">
      <c r="A68" s="82" t="s">
        <v>172</v>
      </c>
      <c r="B68" s="80" t="s">
        <v>214</v>
      </c>
      <c r="C68" s="81" t="s">
        <v>215</v>
      </c>
      <c r="D68" s="18"/>
      <c r="E68" s="18"/>
      <c r="F68" s="19">
        <v>44075</v>
      </c>
      <c r="G68" s="18"/>
      <c r="H68" s="44"/>
      <c r="I68" s="24"/>
      <c r="J68" s="24"/>
      <c r="K68" s="24"/>
      <c r="L68" s="90" t="s">
        <v>279</v>
      </c>
      <c r="M68" s="1" t="s">
        <v>310</v>
      </c>
    </row>
    <row r="69" spans="1:13" ht="15" x14ac:dyDescent="0.25">
      <c r="A69" s="71" t="s">
        <v>172</v>
      </c>
      <c r="B69" s="10" t="s">
        <v>139</v>
      </c>
      <c r="C69" s="22" t="s">
        <v>140</v>
      </c>
      <c r="D69" s="18">
        <v>53370</v>
      </c>
      <c r="E69" s="18" t="s">
        <v>45</v>
      </c>
      <c r="F69" s="19">
        <v>42979</v>
      </c>
      <c r="G69" s="18">
        <v>17934</v>
      </c>
      <c r="H69" s="44"/>
      <c r="I69" s="24">
        <v>18587</v>
      </c>
      <c r="J69" s="24">
        <v>12796</v>
      </c>
      <c r="K69" s="24">
        <v>8353</v>
      </c>
      <c r="L69" s="90" t="s">
        <v>249</v>
      </c>
      <c r="M69" s="1" t="s">
        <v>310</v>
      </c>
    </row>
    <row r="70" spans="1:13" ht="15" x14ac:dyDescent="0.25">
      <c r="A70" s="71" t="s">
        <v>172</v>
      </c>
      <c r="B70" s="66" t="s">
        <v>170</v>
      </c>
      <c r="C70" s="67" t="s">
        <v>171</v>
      </c>
      <c r="D70" s="18">
        <v>72830</v>
      </c>
      <c r="E70" s="18" t="s">
        <v>51</v>
      </c>
      <c r="F70" s="19">
        <v>33482</v>
      </c>
      <c r="G70" s="18">
        <v>7550.5</v>
      </c>
      <c r="H70" s="44"/>
      <c r="I70" s="24">
        <v>7690.5</v>
      </c>
      <c r="J70" s="24">
        <v>15819.4</v>
      </c>
      <c r="K70" s="24" t="e">
        <f>81272*#REF!</f>
        <v>#REF!</v>
      </c>
      <c r="L70" s="90" t="s">
        <v>280</v>
      </c>
      <c r="M70" s="1" t="s">
        <v>310</v>
      </c>
    </row>
    <row r="71" spans="1:13" ht="15" x14ac:dyDescent="0.25">
      <c r="A71" s="71" t="s">
        <v>173</v>
      </c>
      <c r="B71" s="10" t="s">
        <v>52</v>
      </c>
      <c r="C71" s="22" t="s">
        <v>53</v>
      </c>
      <c r="D71" s="18">
        <v>73330</v>
      </c>
      <c r="E71" s="18" t="s">
        <v>54</v>
      </c>
      <c r="F71" s="19">
        <v>35674</v>
      </c>
      <c r="G71" s="18">
        <v>15941</v>
      </c>
      <c r="H71" s="44"/>
      <c r="I71" s="24">
        <v>28387</v>
      </c>
      <c r="J71" s="24">
        <v>27527.22</v>
      </c>
      <c r="K71" s="24" t="e">
        <f>85710*#REF!</f>
        <v>#REF!</v>
      </c>
      <c r="L71" s="90" t="s">
        <v>250</v>
      </c>
      <c r="M71" s="1" t="s">
        <v>310</v>
      </c>
    </row>
    <row r="72" spans="1:13" ht="15" x14ac:dyDescent="0.25">
      <c r="A72" s="71" t="s">
        <v>172</v>
      </c>
      <c r="B72" s="10" t="s">
        <v>134</v>
      </c>
      <c r="C72" s="22" t="s">
        <v>135</v>
      </c>
      <c r="D72" s="18">
        <v>71630</v>
      </c>
      <c r="E72" s="18" t="s">
        <v>19</v>
      </c>
      <c r="F72" s="19">
        <v>43344</v>
      </c>
      <c r="G72" s="18">
        <v>7460.5</v>
      </c>
      <c r="H72" s="44"/>
      <c r="I72" s="24"/>
      <c r="J72" s="24">
        <v>7786.4</v>
      </c>
      <c r="K72" s="24" t="e">
        <f>52085*#REF!</f>
        <v>#REF!</v>
      </c>
      <c r="L72" s="90" t="s">
        <v>281</v>
      </c>
      <c r="M72" s="1" t="s">
        <v>310</v>
      </c>
    </row>
    <row r="73" spans="1:13" ht="15" x14ac:dyDescent="0.25">
      <c r="A73" s="71" t="s">
        <v>172</v>
      </c>
      <c r="B73" s="10" t="s">
        <v>55</v>
      </c>
      <c r="C73" s="22" t="s">
        <v>90</v>
      </c>
      <c r="D73" s="18">
        <v>53370</v>
      </c>
      <c r="E73" s="18" t="s">
        <v>45</v>
      </c>
      <c r="F73" s="19">
        <v>37865</v>
      </c>
      <c r="G73" s="18">
        <v>31683.4</v>
      </c>
      <c r="H73" s="44"/>
      <c r="I73" s="24">
        <v>30977.5</v>
      </c>
      <c r="J73" s="24">
        <v>22393</v>
      </c>
      <c r="K73" s="24">
        <v>23110.5</v>
      </c>
      <c r="L73" s="93" t="s">
        <v>282</v>
      </c>
      <c r="M73" s="1" t="s">
        <v>310</v>
      </c>
    </row>
    <row r="74" spans="1:13" ht="15" x14ac:dyDescent="0.25">
      <c r="A74" s="73" t="s">
        <v>172</v>
      </c>
      <c r="B74" s="28" t="s">
        <v>56</v>
      </c>
      <c r="C74" s="29" t="s">
        <v>57</v>
      </c>
      <c r="D74" s="30">
        <v>53090</v>
      </c>
      <c r="E74" s="30" t="s">
        <v>58</v>
      </c>
      <c r="F74" s="31">
        <v>38231</v>
      </c>
      <c r="G74" s="30">
        <v>5958</v>
      </c>
      <c r="H74" s="51"/>
      <c r="I74" s="33">
        <v>12266</v>
      </c>
      <c r="J74" s="24">
        <v>6375.58</v>
      </c>
      <c r="K74" s="33" t="e">
        <f>65780*#REF!</f>
        <v>#REF!</v>
      </c>
      <c r="L74" s="93" t="s">
        <v>251</v>
      </c>
      <c r="M74" s="1" t="s">
        <v>310</v>
      </c>
    </row>
    <row r="75" spans="1:13" ht="15" x14ac:dyDescent="0.25">
      <c r="A75" s="73" t="s">
        <v>172</v>
      </c>
      <c r="B75" s="28" t="s">
        <v>138</v>
      </c>
      <c r="C75" s="29" t="s">
        <v>128</v>
      </c>
      <c r="D75" s="30"/>
      <c r="E75" s="30"/>
      <c r="F75" s="31">
        <v>42979</v>
      </c>
      <c r="G75" s="30"/>
      <c r="H75" s="51"/>
      <c r="I75" s="43"/>
      <c r="J75" s="52">
        <v>13021.25</v>
      </c>
      <c r="K75" s="53">
        <v>13371.25</v>
      </c>
      <c r="L75" s="93" t="s">
        <v>283</v>
      </c>
      <c r="M75" s="1" t="s">
        <v>310</v>
      </c>
    </row>
    <row r="76" spans="1:13" ht="15" x14ac:dyDescent="0.25">
      <c r="A76" s="71" t="s">
        <v>172</v>
      </c>
      <c r="B76" s="68" t="s">
        <v>168</v>
      </c>
      <c r="C76" s="69" t="s">
        <v>169</v>
      </c>
      <c r="D76" s="30"/>
      <c r="E76" s="30"/>
      <c r="F76" s="19">
        <v>44277</v>
      </c>
      <c r="G76" s="30"/>
      <c r="H76" s="51"/>
      <c r="I76" s="54"/>
      <c r="J76" s="53"/>
      <c r="K76" s="53"/>
      <c r="L76" s="93" t="s">
        <v>284</v>
      </c>
      <c r="M76" s="1" t="s">
        <v>310</v>
      </c>
    </row>
    <row r="77" spans="1:13" ht="15" x14ac:dyDescent="0.25">
      <c r="A77" s="71" t="s">
        <v>172</v>
      </c>
      <c r="B77" s="10" t="s">
        <v>87</v>
      </c>
      <c r="C77" s="22" t="s">
        <v>88</v>
      </c>
      <c r="D77" s="18">
        <v>51320</v>
      </c>
      <c r="E77" s="18" t="s">
        <v>89</v>
      </c>
      <c r="F77" s="19">
        <v>38596</v>
      </c>
      <c r="G77" s="18">
        <v>29705</v>
      </c>
      <c r="H77" s="44"/>
      <c r="I77" s="24">
        <v>30305</v>
      </c>
      <c r="J77" s="24">
        <v>31565</v>
      </c>
      <c r="K77" s="24" t="e">
        <f>65555*#REF!</f>
        <v>#REF!</v>
      </c>
      <c r="L77" s="93" t="s">
        <v>285</v>
      </c>
      <c r="M77" s="1" t="s">
        <v>310</v>
      </c>
    </row>
    <row r="78" spans="1:13" ht="15" x14ac:dyDescent="0.25">
      <c r="A78" s="71" t="s">
        <v>172</v>
      </c>
      <c r="B78" s="10" t="s">
        <v>30</v>
      </c>
      <c r="C78" s="22" t="s">
        <v>120</v>
      </c>
      <c r="D78" s="18">
        <v>72830</v>
      </c>
      <c r="E78" s="18" t="s">
        <v>103</v>
      </c>
      <c r="F78" s="19">
        <v>42248</v>
      </c>
      <c r="G78" s="18">
        <v>31251</v>
      </c>
      <c r="H78" s="44"/>
      <c r="I78" s="24">
        <v>15625.55</v>
      </c>
      <c r="J78" s="24">
        <v>52706.61</v>
      </c>
      <c r="K78" s="24" t="e">
        <f>52485*#REF!</f>
        <v>#REF!</v>
      </c>
      <c r="L78" s="93" t="s">
        <v>306</v>
      </c>
      <c r="M78" s="1" t="s">
        <v>310</v>
      </c>
    </row>
    <row r="79" spans="1:13" ht="15" x14ac:dyDescent="0.25">
      <c r="A79" s="71" t="s">
        <v>172</v>
      </c>
      <c r="B79" s="66" t="s">
        <v>113</v>
      </c>
      <c r="C79" s="67" t="s">
        <v>114</v>
      </c>
      <c r="D79" s="18">
        <v>61690</v>
      </c>
      <c r="E79" s="18" t="s">
        <v>62</v>
      </c>
      <c r="F79" s="19">
        <v>41883</v>
      </c>
      <c r="G79" s="18">
        <v>68105</v>
      </c>
      <c r="H79" s="10"/>
      <c r="I79" s="24">
        <v>70305</v>
      </c>
      <c r="J79" s="24">
        <f t="shared" ref="J79:J83" si="1">SUM(I79*103%)</f>
        <v>72414.150000000009</v>
      </c>
      <c r="K79" s="24">
        <v>75705</v>
      </c>
      <c r="L79" s="90" t="s">
        <v>286</v>
      </c>
      <c r="M79" s="1" t="s">
        <v>310</v>
      </c>
    </row>
    <row r="80" spans="1:13" ht="15" x14ac:dyDescent="0.25">
      <c r="A80" s="71" t="s">
        <v>172</v>
      </c>
      <c r="B80" s="66" t="s">
        <v>179</v>
      </c>
      <c r="C80" s="67" t="s">
        <v>180</v>
      </c>
      <c r="D80" s="18">
        <v>51290</v>
      </c>
      <c r="E80" s="18" t="s">
        <v>108</v>
      </c>
      <c r="F80" s="19">
        <v>44805</v>
      </c>
      <c r="G80" s="18">
        <v>57780</v>
      </c>
      <c r="H80" s="10"/>
      <c r="I80" s="24">
        <v>59530</v>
      </c>
      <c r="J80" s="24">
        <f t="shared" si="1"/>
        <v>61315.9</v>
      </c>
      <c r="K80" s="24">
        <v>63980</v>
      </c>
      <c r="L80" s="90" t="s">
        <v>253</v>
      </c>
      <c r="M80" s="1" t="s">
        <v>310</v>
      </c>
    </row>
    <row r="81" spans="1:13" ht="15" x14ac:dyDescent="0.25">
      <c r="A81" s="71" t="s">
        <v>172</v>
      </c>
      <c r="B81" s="66" t="s">
        <v>104</v>
      </c>
      <c r="C81" s="67" t="s">
        <v>105</v>
      </c>
      <c r="D81" s="18">
        <v>71530</v>
      </c>
      <c r="E81" s="18" t="s">
        <v>109</v>
      </c>
      <c r="F81" s="19">
        <v>35779</v>
      </c>
      <c r="G81" s="18">
        <v>77905</v>
      </c>
      <c r="H81" s="10"/>
      <c r="I81" s="24">
        <v>79305</v>
      </c>
      <c r="J81" s="24">
        <f t="shared" si="1"/>
        <v>81684.150000000009</v>
      </c>
      <c r="K81" s="24">
        <v>83808</v>
      </c>
      <c r="L81" s="90" t="s">
        <v>287</v>
      </c>
      <c r="M81" s="1" t="s">
        <v>310</v>
      </c>
    </row>
    <row r="82" spans="1:13" ht="15" x14ac:dyDescent="0.25">
      <c r="A82" s="71" t="s">
        <v>172</v>
      </c>
      <c r="B82" s="66" t="s">
        <v>106</v>
      </c>
      <c r="C82" s="67" t="s">
        <v>107</v>
      </c>
      <c r="D82" s="18">
        <v>67370</v>
      </c>
      <c r="E82" s="18" t="s">
        <v>91</v>
      </c>
      <c r="F82" s="19">
        <v>38231</v>
      </c>
      <c r="G82" s="18">
        <v>74205</v>
      </c>
      <c r="H82" s="10"/>
      <c r="I82" s="24">
        <v>76405</v>
      </c>
      <c r="J82" s="24">
        <f t="shared" si="1"/>
        <v>78697.150000000009</v>
      </c>
      <c r="K82" s="24">
        <v>81565</v>
      </c>
      <c r="L82" s="90" t="s">
        <v>288</v>
      </c>
      <c r="M82" s="1" t="s">
        <v>310</v>
      </c>
    </row>
    <row r="83" spans="1:13" s="3" customFormat="1" ht="15" x14ac:dyDescent="0.25">
      <c r="A83" s="71" t="s">
        <v>172</v>
      </c>
      <c r="B83" s="66" t="s">
        <v>181</v>
      </c>
      <c r="C83" s="67" t="s">
        <v>182</v>
      </c>
      <c r="D83" s="18">
        <v>68270</v>
      </c>
      <c r="E83" s="18" t="s">
        <v>22</v>
      </c>
      <c r="F83" s="19">
        <v>44075</v>
      </c>
      <c r="G83" s="18">
        <v>55585</v>
      </c>
      <c r="H83" s="10"/>
      <c r="I83" s="24">
        <v>71505</v>
      </c>
      <c r="J83" s="24">
        <f t="shared" si="1"/>
        <v>73650.150000000009</v>
      </c>
      <c r="K83" s="24">
        <v>60610</v>
      </c>
      <c r="L83" s="90" t="s">
        <v>289</v>
      </c>
      <c r="M83" s="1" t="s">
        <v>310</v>
      </c>
    </row>
    <row r="84" spans="1:13" s="3" customFormat="1" ht="15" x14ac:dyDescent="0.25">
      <c r="A84" s="71" t="s">
        <v>172</v>
      </c>
      <c r="B84" s="66" t="s">
        <v>183</v>
      </c>
      <c r="C84" s="67" t="s">
        <v>27</v>
      </c>
      <c r="D84" s="18">
        <v>68270</v>
      </c>
      <c r="E84" s="18" t="s">
        <v>22</v>
      </c>
      <c r="F84" s="19">
        <v>44852</v>
      </c>
      <c r="G84" s="18">
        <v>12766.2</v>
      </c>
      <c r="H84" s="10"/>
      <c r="I84" s="24">
        <v>13071.25</v>
      </c>
      <c r="J84" s="24">
        <v>26142.5</v>
      </c>
      <c r="K84" s="39" t="e">
        <f>52485*#REF!</f>
        <v>#REF!</v>
      </c>
      <c r="L84" s="90" t="s">
        <v>290</v>
      </c>
      <c r="M84" s="1" t="s">
        <v>310</v>
      </c>
    </row>
    <row r="85" spans="1:13" s="3" customFormat="1" ht="15" x14ac:dyDescent="0.25">
      <c r="A85" s="71" t="s">
        <v>172</v>
      </c>
      <c r="B85" s="80" t="s">
        <v>217</v>
      </c>
      <c r="C85" s="67" t="s">
        <v>184</v>
      </c>
      <c r="D85" s="18"/>
      <c r="E85" s="18"/>
      <c r="F85" s="19">
        <v>44075</v>
      </c>
      <c r="G85" s="18"/>
      <c r="H85" s="10"/>
      <c r="I85" s="24">
        <v>61955</v>
      </c>
      <c r="J85" s="24">
        <v>42866.6</v>
      </c>
      <c r="K85" s="24">
        <v>66030</v>
      </c>
      <c r="L85" s="90" t="s">
        <v>291</v>
      </c>
      <c r="M85" s="1" t="s">
        <v>310</v>
      </c>
    </row>
    <row r="86" spans="1:13" s="3" customFormat="1" ht="15" x14ac:dyDescent="0.25">
      <c r="A86" s="71" t="s">
        <v>172</v>
      </c>
      <c r="B86" s="66" t="s">
        <v>143</v>
      </c>
      <c r="C86" s="67" t="s">
        <v>117</v>
      </c>
      <c r="D86" s="1"/>
      <c r="E86" s="1"/>
      <c r="F86" s="19">
        <v>43709</v>
      </c>
      <c r="G86" s="18"/>
      <c r="H86" s="10"/>
      <c r="I86" s="25">
        <f>SUM(I79:I85)</f>
        <v>432076.25</v>
      </c>
      <c r="J86" s="25">
        <f>SUM(J79:J85)</f>
        <v>436770.60000000003</v>
      </c>
      <c r="K86" s="25" t="e">
        <f>SUM(K79:K85)</f>
        <v>#REF!</v>
      </c>
      <c r="L86" s="84" t="s">
        <v>292</v>
      </c>
      <c r="M86" s="1" t="s">
        <v>310</v>
      </c>
    </row>
    <row r="87" spans="1:13" s="3" customFormat="1" ht="15" x14ac:dyDescent="0.25">
      <c r="A87" s="71" t="s">
        <v>172</v>
      </c>
      <c r="B87" s="66" t="s">
        <v>110</v>
      </c>
      <c r="C87" s="67" t="s">
        <v>111</v>
      </c>
      <c r="D87" s="18"/>
      <c r="E87" s="18"/>
      <c r="F87" s="19">
        <v>35674</v>
      </c>
      <c r="G87" s="18"/>
      <c r="H87" s="10"/>
      <c r="I87" s="24"/>
      <c r="J87" s="24"/>
      <c r="K87" s="24"/>
      <c r="L87" s="90" t="s">
        <v>254</v>
      </c>
      <c r="M87" s="1" t="s">
        <v>310</v>
      </c>
    </row>
    <row r="88" spans="1:13" s="3" customFormat="1" ht="15" x14ac:dyDescent="0.25">
      <c r="A88" s="71" t="s">
        <v>172</v>
      </c>
      <c r="B88" s="66" t="s">
        <v>92</v>
      </c>
      <c r="C88" s="67" t="s">
        <v>84</v>
      </c>
      <c r="D88" s="18"/>
      <c r="E88" s="18"/>
      <c r="F88" s="19">
        <v>36458</v>
      </c>
      <c r="G88" s="18"/>
      <c r="H88" s="10"/>
      <c r="I88" s="24"/>
      <c r="J88" s="24"/>
      <c r="K88" s="24"/>
      <c r="L88" s="90" t="s">
        <v>293</v>
      </c>
      <c r="M88" s="1" t="s">
        <v>310</v>
      </c>
    </row>
    <row r="89" spans="1:13" s="3" customFormat="1" ht="15" x14ac:dyDescent="0.25">
      <c r="A89" s="71" t="s">
        <v>172</v>
      </c>
      <c r="B89" s="66" t="s">
        <v>41</v>
      </c>
      <c r="C89" s="67" t="s">
        <v>118</v>
      </c>
      <c r="D89" s="18"/>
      <c r="E89" s="18"/>
      <c r="F89" s="19">
        <v>44075</v>
      </c>
      <c r="G89" s="18"/>
      <c r="H89" s="10"/>
      <c r="I89" s="24"/>
      <c r="J89" s="24"/>
      <c r="K89" s="24"/>
      <c r="L89" s="90" t="s">
        <v>294</v>
      </c>
      <c r="M89" s="1" t="s">
        <v>310</v>
      </c>
    </row>
    <row r="90" spans="1:13" s="3" customFormat="1" ht="15" x14ac:dyDescent="0.25">
      <c r="A90" s="71" t="s">
        <v>172</v>
      </c>
      <c r="B90" s="66" t="s">
        <v>200</v>
      </c>
      <c r="C90" s="67" t="s">
        <v>201</v>
      </c>
      <c r="D90" s="18"/>
      <c r="E90" s="18"/>
      <c r="F90" s="19">
        <v>44805</v>
      </c>
      <c r="G90" s="18"/>
      <c r="H90" s="10"/>
      <c r="I90" s="24"/>
      <c r="J90" s="24"/>
      <c r="K90" s="24"/>
      <c r="L90" s="90" t="s">
        <v>255</v>
      </c>
      <c r="M90" s="1" t="s">
        <v>310</v>
      </c>
    </row>
    <row r="91" spans="1:13" s="3" customFormat="1" ht="15" x14ac:dyDescent="0.25">
      <c r="A91" s="71" t="s">
        <v>172</v>
      </c>
      <c r="B91" s="66" t="s">
        <v>185</v>
      </c>
      <c r="C91" s="67" t="s">
        <v>187</v>
      </c>
      <c r="D91" s="18"/>
      <c r="E91" s="18"/>
      <c r="F91" s="19">
        <v>44805</v>
      </c>
      <c r="G91" s="18"/>
      <c r="H91" s="10"/>
      <c r="I91" s="24"/>
      <c r="J91" s="24"/>
      <c r="K91" s="24"/>
      <c r="L91" s="90" t="s">
        <v>295</v>
      </c>
      <c r="M91" s="1" t="s">
        <v>310</v>
      </c>
    </row>
    <row r="92" spans="1:13" s="3" customFormat="1" ht="15" x14ac:dyDescent="0.25">
      <c r="A92" s="71" t="s">
        <v>172</v>
      </c>
      <c r="B92" s="66" t="s">
        <v>186</v>
      </c>
      <c r="C92" s="67" t="s">
        <v>188</v>
      </c>
      <c r="D92" s="18"/>
      <c r="E92" s="18"/>
      <c r="F92" s="19">
        <v>44805</v>
      </c>
      <c r="G92" s="18"/>
      <c r="H92" s="10"/>
      <c r="I92" s="24"/>
      <c r="J92" s="24"/>
      <c r="K92" s="24"/>
      <c r="L92" s="90" t="s">
        <v>296</v>
      </c>
      <c r="M92" s="1" t="s">
        <v>310</v>
      </c>
    </row>
    <row r="93" spans="1:13" s="3" customFormat="1" ht="15" x14ac:dyDescent="0.25">
      <c r="A93" s="71" t="s">
        <v>172</v>
      </c>
      <c r="B93" s="66" t="s">
        <v>97</v>
      </c>
      <c r="C93" s="67" t="s">
        <v>27</v>
      </c>
      <c r="D93" s="18"/>
      <c r="E93" s="18"/>
      <c r="F93" s="19">
        <v>37500</v>
      </c>
      <c r="G93" s="18"/>
      <c r="H93" s="10"/>
      <c r="I93" s="24"/>
      <c r="J93" s="24"/>
      <c r="K93" s="24"/>
      <c r="L93" s="90" t="s">
        <v>297</v>
      </c>
      <c r="M93" s="1" t="s">
        <v>310</v>
      </c>
    </row>
    <row r="94" spans="1:13" s="3" customFormat="1" ht="15" x14ac:dyDescent="0.25">
      <c r="A94" s="71" t="s">
        <v>172</v>
      </c>
      <c r="B94" s="66" t="s">
        <v>63</v>
      </c>
      <c r="C94" s="67" t="s">
        <v>64</v>
      </c>
      <c r="D94" s="18"/>
      <c r="E94" s="18"/>
      <c r="F94" s="19">
        <v>37865</v>
      </c>
      <c r="G94" s="18"/>
      <c r="H94" s="10"/>
      <c r="I94" s="24"/>
      <c r="J94" s="24"/>
      <c r="K94" s="24"/>
      <c r="L94" s="90" t="s">
        <v>298</v>
      </c>
      <c r="M94" s="1" t="s">
        <v>310</v>
      </c>
    </row>
    <row r="95" spans="1:13" s="3" customFormat="1" ht="15" x14ac:dyDescent="0.25">
      <c r="A95" s="82" t="s">
        <v>172</v>
      </c>
      <c r="B95" s="80" t="s">
        <v>185</v>
      </c>
      <c r="C95" s="81" t="s">
        <v>187</v>
      </c>
      <c r="D95" s="18"/>
      <c r="E95" s="18"/>
      <c r="F95" s="31">
        <v>44805</v>
      </c>
      <c r="G95" s="30"/>
      <c r="H95" s="28"/>
      <c r="I95" s="24"/>
      <c r="J95" s="33"/>
      <c r="K95" s="24"/>
      <c r="L95" s="90" t="s">
        <v>295</v>
      </c>
      <c r="M95" s="1" t="s">
        <v>310</v>
      </c>
    </row>
    <row r="96" spans="1:13" s="3" customFormat="1" ht="15" x14ac:dyDescent="0.25">
      <c r="A96" s="82" t="s">
        <v>172</v>
      </c>
      <c r="B96" s="80" t="s">
        <v>219</v>
      </c>
      <c r="C96" s="81" t="s">
        <v>307</v>
      </c>
      <c r="D96" s="18"/>
      <c r="E96" s="18"/>
      <c r="F96" s="31">
        <v>43344</v>
      </c>
      <c r="G96" s="30"/>
      <c r="H96" s="28"/>
      <c r="I96" s="24"/>
      <c r="J96" s="33"/>
      <c r="K96" s="24"/>
      <c r="L96" s="90" t="s">
        <v>308</v>
      </c>
      <c r="M96" s="1" t="s">
        <v>310</v>
      </c>
    </row>
    <row r="97" spans="1:13" ht="15" x14ac:dyDescent="0.25">
      <c r="A97" s="82" t="s">
        <v>216</v>
      </c>
      <c r="B97" s="66" t="s">
        <v>115</v>
      </c>
      <c r="C97" s="67" t="s">
        <v>116</v>
      </c>
      <c r="D97" s="18"/>
      <c r="E97" s="18"/>
      <c r="F97" s="31">
        <v>36770</v>
      </c>
      <c r="G97" s="30">
        <v>18149.88</v>
      </c>
      <c r="H97" s="28"/>
      <c r="I97" s="24">
        <v>9485.8799999999992</v>
      </c>
      <c r="J97" s="33">
        <v>19450.900000000001</v>
      </c>
      <c r="K97" s="24">
        <v>19943</v>
      </c>
      <c r="L97" s="90" t="s">
        <v>299</v>
      </c>
      <c r="M97" s="1" t="s">
        <v>310</v>
      </c>
    </row>
    <row r="98" spans="1:13" ht="15" x14ac:dyDescent="0.25">
      <c r="A98" s="82" t="s">
        <v>216</v>
      </c>
      <c r="B98" s="66" t="s">
        <v>13</v>
      </c>
      <c r="C98" s="67" t="s">
        <v>189</v>
      </c>
      <c r="D98" s="18"/>
      <c r="E98" s="18"/>
      <c r="F98" s="19">
        <v>44805</v>
      </c>
      <c r="G98" s="18">
        <v>18605.580000000002</v>
      </c>
      <c r="H98" s="44"/>
      <c r="I98" s="24">
        <v>18971.75</v>
      </c>
      <c r="J98" s="24">
        <v>19450.900000000001</v>
      </c>
      <c r="K98" s="26">
        <v>19943</v>
      </c>
      <c r="L98" s="90" t="s">
        <v>300</v>
      </c>
      <c r="M98" s="1" t="s">
        <v>310</v>
      </c>
    </row>
    <row r="99" spans="1:13" ht="15" x14ac:dyDescent="0.25">
      <c r="A99" s="82" t="s">
        <v>216</v>
      </c>
      <c r="B99" s="66" t="s">
        <v>190</v>
      </c>
      <c r="C99" s="67" t="s">
        <v>191</v>
      </c>
      <c r="D99" s="18"/>
      <c r="E99" s="18"/>
      <c r="F99" s="19">
        <v>44805</v>
      </c>
      <c r="G99" s="18">
        <v>18149.88</v>
      </c>
      <c r="H99" s="10"/>
      <c r="I99" s="24">
        <v>18505.55</v>
      </c>
      <c r="J99" s="24">
        <v>18971.75</v>
      </c>
      <c r="K99" s="26">
        <v>18505.55</v>
      </c>
      <c r="L99" s="90" t="s">
        <v>301</v>
      </c>
      <c r="M99" s="1" t="s">
        <v>310</v>
      </c>
    </row>
    <row r="100" spans="1:13" ht="15" x14ac:dyDescent="0.25">
      <c r="A100" s="82" t="s">
        <v>216</v>
      </c>
      <c r="B100" s="75" t="s">
        <v>30</v>
      </c>
      <c r="C100" s="67" t="s">
        <v>192</v>
      </c>
      <c r="D100" s="18"/>
      <c r="E100" s="18"/>
      <c r="F100" s="19">
        <v>44579</v>
      </c>
      <c r="G100" s="18">
        <v>17707.2</v>
      </c>
      <c r="H100" s="10"/>
      <c r="I100" s="24">
        <v>18505.55</v>
      </c>
      <c r="J100" s="24">
        <v>18971.75</v>
      </c>
      <c r="K100" s="26">
        <v>18505.55</v>
      </c>
      <c r="L100" s="90" t="s">
        <v>252</v>
      </c>
      <c r="M100" s="1" t="s">
        <v>310</v>
      </c>
    </row>
    <row r="101" spans="1:13" ht="15" x14ac:dyDescent="0.25">
      <c r="A101" s="82" t="s">
        <v>216</v>
      </c>
      <c r="B101" s="66" t="s">
        <v>193</v>
      </c>
      <c r="C101" s="67" t="s">
        <v>194</v>
      </c>
      <c r="D101" s="18"/>
      <c r="E101" s="18"/>
      <c r="F101" s="19">
        <v>43344</v>
      </c>
      <c r="G101" s="18"/>
      <c r="H101" s="10"/>
      <c r="I101" s="24"/>
      <c r="J101" s="24"/>
      <c r="K101" s="26">
        <v>18505.55</v>
      </c>
      <c r="L101" s="90" t="s">
        <v>277</v>
      </c>
      <c r="M101" s="1" t="s">
        <v>310</v>
      </c>
    </row>
    <row r="102" spans="1:13" ht="15" x14ac:dyDescent="0.25">
      <c r="A102" s="82" t="s">
        <v>216</v>
      </c>
      <c r="B102" s="66" t="s">
        <v>198</v>
      </c>
      <c r="C102" s="67" t="s">
        <v>199</v>
      </c>
      <c r="D102" s="18"/>
      <c r="E102" s="18"/>
      <c r="F102" s="19">
        <v>44882</v>
      </c>
      <c r="G102" s="18"/>
      <c r="H102" s="10"/>
      <c r="I102" s="24"/>
      <c r="J102" s="24"/>
      <c r="K102" s="26">
        <v>18505.55</v>
      </c>
      <c r="L102" s="93" t="s">
        <v>302</v>
      </c>
      <c r="M102" s="1" t="s">
        <v>310</v>
      </c>
    </row>
    <row r="103" spans="1:13" ht="15" x14ac:dyDescent="0.25">
      <c r="A103" s="82" t="s">
        <v>216</v>
      </c>
      <c r="B103" s="68" t="s">
        <v>1</v>
      </c>
      <c r="C103" s="69" t="s">
        <v>42</v>
      </c>
      <c r="D103" s="30"/>
      <c r="E103" s="30"/>
      <c r="F103" s="31">
        <v>38626</v>
      </c>
      <c r="G103" s="30"/>
      <c r="H103" s="28"/>
      <c r="I103" s="33">
        <v>18052.3</v>
      </c>
      <c r="J103" s="24">
        <v>18697</v>
      </c>
      <c r="K103" s="26">
        <v>18505.55</v>
      </c>
      <c r="L103" s="93" t="s">
        <v>303</v>
      </c>
      <c r="M103" s="1" t="s">
        <v>310</v>
      </c>
    </row>
    <row r="104" spans="1:13" ht="15" x14ac:dyDescent="0.25">
      <c r="A104" s="82" t="s">
        <v>216</v>
      </c>
      <c r="B104" s="68" t="s">
        <v>126</v>
      </c>
      <c r="C104" s="69" t="s">
        <v>84</v>
      </c>
      <c r="D104" s="30"/>
      <c r="E104" s="30"/>
      <c r="F104" s="31">
        <v>43344</v>
      </c>
      <c r="G104" s="30">
        <v>15160.86</v>
      </c>
      <c r="H104" s="28"/>
      <c r="I104" s="33">
        <v>15455.83</v>
      </c>
      <c r="J104" s="24">
        <v>10081.58</v>
      </c>
      <c r="K104" s="26">
        <v>18505.55</v>
      </c>
      <c r="L104" s="93" t="s">
        <v>304</v>
      </c>
      <c r="M104" s="1" t="s">
        <v>310</v>
      </c>
    </row>
    <row r="105" spans="1:13" ht="15" x14ac:dyDescent="0.25">
      <c r="A105" s="82" t="s">
        <v>216</v>
      </c>
      <c r="B105" s="68" t="s">
        <v>196</v>
      </c>
      <c r="C105" s="69" t="s">
        <v>197</v>
      </c>
      <c r="D105" s="30"/>
      <c r="E105" s="30"/>
      <c r="F105" s="31">
        <v>44075</v>
      </c>
      <c r="G105" s="30"/>
      <c r="H105" s="28"/>
      <c r="I105" s="33"/>
      <c r="J105" s="33"/>
      <c r="K105" s="57"/>
      <c r="L105" s="93" t="s">
        <v>305</v>
      </c>
      <c r="M105" s="1" t="s">
        <v>310</v>
      </c>
    </row>
    <row r="106" spans="1:13" ht="15" x14ac:dyDescent="0.25">
      <c r="A106" s="82" t="s">
        <v>216</v>
      </c>
      <c r="B106" s="66" t="s">
        <v>30</v>
      </c>
      <c r="C106" s="67" t="s">
        <v>192</v>
      </c>
      <c r="D106" s="18"/>
      <c r="E106" s="18"/>
      <c r="F106" s="19">
        <v>44579</v>
      </c>
      <c r="G106" s="30"/>
      <c r="H106" s="28"/>
      <c r="I106" s="49">
        <f>SUM(I97:I104)</f>
        <v>98976.86</v>
      </c>
      <c r="J106" s="49">
        <f>SUM(J97:J104)</f>
        <v>105623.88</v>
      </c>
      <c r="K106" s="49">
        <f>SUM(K97:K104)</f>
        <v>150919.29999999999</v>
      </c>
      <c r="L106" s="90" t="s">
        <v>252</v>
      </c>
      <c r="M106" s="1" t="s">
        <v>310</v>
      </c>
    </row>
    <row r="107" spans="1:13" ht="15" x14ac:dyDescent="0.25">
      <c r="A107" s="9"/>
      <c r="B107" s="10"/>
      <c r="C107" s="22"/>
      <c r="D107" s="18"/>
      <c r="E107" s="18"/>
      <c r="F107" s="19"/>
      <c r="G107" s="18"/>
      <c r="H107" s="10"/>
      <c r="I107" s="25"/>
      <c r="J107" s="25"/>
      <c r="K107" s="25"/>
      <c r="L107" s="117"/>
      <c r="M107" s="1"/>
    </row>
    <row r="108" spans="1:13" s="3" customFormat="1" ht="15" x14ac:dyDescent="0.25">
      <c r="A108" s="74"/>
      <c r="B108" s="94"/>
      <c r="C108" s="95"/>
      <c r="D108" s="76"/>
      <c r="E108" s="76"/>
      <c r="F108" s="96"/>
      <c r="G108" s="76"/>
      <c r="H108" s="94"/>
      <c r="I108" s="97"/>
      <c r="J108" s="97"/>
      <c r="K108" s="97"/>
      <c r="L108" s="98"/>
    </row>
    <row r="109" spans="1:13" s="3" customFormat="1" ht="15" x14ac:dyDescent="0.25">
      <c r="A109" s="99"/>
      <c r="B109" s="100"/>
      <c r="C109" s="100"/>
      <c r="D109" s="100"/>
      <c r="E109" s="100"/>
      <c r="F109" s="96"/>
      <c r="G109" s="101"/>
      <c r="H109" s="94"/>
      <c r="I109" s="97"/>
      <c r="J109" s="97"/>
      <c r="K109" s="102"/>
      <c r="L109" s="103"/>
    </row>
    <row r="110" spans="1:13" s="3" customFormat="1" ht="15" x14ac:dyDescent="0.25">
      <c r="A110" s="99"/>
      <c r="B110" s="104"/>
      <c r="C110" s="105"/>
      <c r="F110" s="96"/>
      <c r="G110" s="101"/>
      <c r="H110" s="94"/>
      <c r="I110" s="97"/>
      <c r="J110" s="97"/>
      <c r="K110" s="102"/>
      <c r="L110" s="103"/>
    </row>
    <row r="111" spans="1:13" s="3" customFormat="1" ht="15" x14ac:dyDescent="0.25">
      <c r="A111" s="99"/>
      <c r="B111" s="98"/>
      <c r="C111" s="106"/>
      <c r="F111" s="96"/>
      <c r="G111" s="101"/>
      <c r="H111" s="94"/>
      <c r="I111" s="97"/>
      <c r="J111" s="97"/>
      <c r="K111" s="102"/>
      <c r="L111" s="103"/>
    </row>
    <row r="112" spans="1:13" s="3" customFormat="1" ht="15" x14ac:dyDescent="0.25">
      <c r="A112" s="99"/>
      <c r="B112" s="104"/>
      <c r="C112" s="105"/>
      <c r="F112" s="96"/>
      <c r="G112" s="101"/>
      <c r="H112" s="94"/>
      <c r="I112" s="97"/>
      <c r="J112" s="97"/>
      <c r="K112" s="102"/>
      <c r="L112" s="103"/>
    </row>
    <row r="113" spans="1:12" s="3" customFormat="1" ht="15" x14ac:dyDescent="0.25">
      <c r="A113" s="99"/>
      <c r="B113" s="104"/>
      <c r="C113" s="105"/>
      <c r="F113" s="96"/>
      <c r="G113" s="101"/>
      <c r="H113" s="94"/>
      <c r="I113" s="97"/>
      <c r="J113" s="97"/>
      <c r="K113" s="102"/>
      <c r="L113" s="103"/>
    </row>
    <row r="114" spans="1:12" s="100" customFormat="1" ht="15" x14ac:dyDescent="0.25">
      <c r="A114" s="99"/>
      <c r="F114" s="107"/>
      <c r="I114" s="97"/>
      <c r="J114" s="97"/>
      <c r="K114" s="102"/>
      <c r="L114" s="103"/>
    </row>
    <row r="115" spans="1:12" s="100" customFormat="1" ht="15" x14ac:dyDescent="0.25">
      <c r="A115" s="99"/>
      <c r="F115" s="107"/>
      <c r="I115" s="97"/>
      <c r="J115" s="97"/>
      <c r="K115" s="102"/>
      <c r="L115" s="103"/>
    </row>
    <row r="116" spans="1:12" s="100" customFormat="1" ht="15" x14ac:dyDescent="0.25">
      <c r="A116" s="99"/>
      <c r="F116" s="107"/>
      <c r="I116" s="97"/>
      <c r="J116" s="97"/>
      <c r="K116" s="102"/>
      <c r="L116" s="103"/>
    </row>
    <row r="117" spans="1:12" s="100" customFormat="1" ht="15" x14ac:dyDescent="0.25">
      <c r="A117" s="108"/>
      <c r="B117" s="94"/>
      <c r="C117" s="95"/>
      <c r="D117" s="76"/>
      <c r="E117" s="76"/>
      <c r="F117" s="96"/>
      <c r="G117" s="76"/>
      <c r="H117" s="97"/>
      <c r="I117" s="109"/>
      <c r="J117" s="109"/>
      <c r="K117" s="109"/>
      <c r="L117" s="94"/>
    </row>
    <row r="118" spans="1:12" s="100" customFormat="1" ht="15" x14ac:dyDescent="0.25">
      <c r="A118" s="108"/>
      <c r="B118" s="94"/>
      <c r="C118" s="95"/>
      <c r="D118" s="76"/>
      <c r="E118" s="76"/>
      <c r="F118" s="96"/>
      <c r="G118" s="76"/>
      <c r="H118" s="97"/>
      <c r="I118" s="97"/>
      <c r="J118" s="97"/>
      <c r="K118" s="97"/>
      <c r="L118" s="110"/>
    </row>
    <row r="119" spans="1:12" s="100" customFormat="1" ht="15" x14ac:dyDescent="0.25">
      <c r="A119" s="99"/>
      <c r="F119" s="107"/>
      <c r="I119" s="97"/>
      <c r="J119" s="97"/>
      <c r="K119" s="102"/>
      <c r="L119" s="103"/>
    </row>
    <row r="120" spans="1:12" s="100" customFormat="1" ht="15" x14ac:dyDescent="0.25">
      <c r="A120" s="99"/>
      <c r="F120" s="107"/>
      <c r="I120" s="97"/>
      <c r="J120" s="97"/>
      <c r="K120" s="102"/>
      <c r="L120" s="103"/>
    </row>
    <row r="121" spans="1:12" s="100" customFormat="1" ht="15" x14ac:dyDescent="0.25">
      <c r="A121" s="111"/>
      <c r="F121" s="112"/>
      <c r="I121" s="113"/>
      <c r="J121" s="113"/>
      <c r="K121" s="113"/>
      <c r="L121" s="114"/>
    </row>
    <row r="122" spans="1:12" s="3" customFormat="1" ht="15" x14ac:dyDescent="0.25">
      <c r="B122" s="100"/>
      <c r="F122" s="115"/>
      <c r="I122" s="109"/>
      <c r="J122" s="116"/>
      <c r="K122" s="116"/>
    </row>
    <row r="123" spans="1:12" s="3" customFormat="1" ht="15" x14ac:dyDescent="0.25">
      <c r="B123" s="100"/>
      <c r="D123" s="100"/>
      <c r="E123" s="100"/>
      <c r="F123" s="112"/>
      <c r="G123" s="100"/>
      <c r="H123" s="100"/>
      <c r="I123" s="109"/>
      <c r="J123" s="116"/>
      <c r="K123" s="116"/>
      <c r="L123" s="100"/>
    </row>
    <row r="124" spans="1:12" s="3" customFormat="1" x14ac:dyDescent="0.2">
      <c r="F124" s="115"/>
      <c r="I124" s="109"/>
      <c r="J124" s="109"/>
      <c r="K124" s="109"/>
    </row>
  </sheetData>
  <mergeCells count="2">
    <mergeCell ref="D3:E3"/>
    <mergeCell ref="A2:L2"/>
  </mergeCells>
  <hyperlinks>
    <hyperlink ref="L5" r:id="rId1"/>
    <hyperlink ref="L6" r:id="rId2"/>
    <hyperlink ref="L8" r:id="rId3"/>
    <hyperlink ref="L9" r:id="rId4"/>
    <hyperlink ref="L10" r:id="rId5"/>
    <hyperlink ref="L12" r:id="rId6"/>
    <hyperlink ref="L13" r:id="rId7"/>
    <hyperlink ref="L15" r:id="rId8"/>
    <hyperlink ref="L17" r:id="rId9"/>
    <hyperlink ref="L19" r:id="rId10"/>
    <hyperlink ref="L21" r:id="rId11"/>
    <hyperlink ref="L22" r:id="rId12"/>
    <hyperlink ref="L23" r:id="rId13"/>
    <hyperlink ref="L25" r:id="rId14"/>
    <hyperlink ref="L27" r:id="rId15"/>
    <hyperlink ref="L29" r:id="rId16"/>
    <hyperlink ref="L31" r:id="rId17"/>
    <hyperlink ref="L32" r:id="rId18"/>
    <hyperlink ref="L33" r:id="rId19"/>
    <hyperlink ref="L34" r:id="rId20"/>
    <hyperlink ref="L35" r:id="rId21"/>
    <hyperlink ref="L36" r:id="rId22"/>
    <hyperlink ref="L37" r:id="rId23"/>
    <hyperlink ref="L39" r:id="rId24"/>
    <hyperlink ref="L40" r:id="rId25"/>
    <hyperlink ref="L41" r:id="rId26"/>
    <hyperlink ref="L42" r:id="rId27"/>
    <hyperlink ref="L43" r:id="rId28"/>
    <hyperlink ref="L44" r:id="rId29"/>
    <hyperlink ref="L45" r:id="rId30"/>
    <hyperlink ref="L46" r:id="rId31"/>
    <hyperlink ref="L47" r:id="rId32"/>
    <hyperlink ref="L48" r:id="rId33"/>
    <hyperlink ref="L49" r:id="rId34"/>
    <hyperlink ref="L50" r:id="rId35"/>
    <hyperlink ref="L51" r:id="rId36"/>
    <hyperlink ref="L52" r:id="rId37"/>
    <hyperlink ref="L53" r:id="rId38"/>
    <hyperlink ref="L54" r:id="rId39"/>
    <hyperlink ref="L55" r:id="rId40"/>
    <hyperlink ref="L56" r:id="rId41"/>
    <hyperlink ref="L57" r:id="rId42"/>
    <hyperlink ref="L58" r:id="rId43"/>
    <hyperlink ref="L59" r:id="rId44"/>
    <hyperlink ref="L60" r:id="rId45"/>
    <hyperlink ref="L61" r:id="rId46"/>
    <hyperlink ref="L62" r:id="rId47"/>
    <hyperlink ref="L63" r:id="rId48"/>
    <hyperlink ref="L64" r:id="rId49"/>
    <hyperlink ref="L65" r:id="rId50"/>
    <hyperlink ref="L66" r:id="rId51"/>
    <hyperlink ref="L67" r:id="rId52"/>
    <hyperlink ref="L68" r:id="rId53"/>
    <hyperlink ref="L69" r:id="rId54"/>
    <hyperlink ref="L70" r:id="rId55"/>
    <hyperlink ref="L71" r:id="rId56"/>
    <hyperlink ref="L72" r:id="rId57"/>
    <hyperlink ref="L73" r:id="rId58"/>
    <hyperlink ref="L74" r:id="rId59"/>
    <hyperlink ref="L75" r:id="rId60"/>
    <hyperlink ref="L76" r:id="rId61"/>
    <hyperlink ref="L77" r:id="rId62"/>
    <hyperlink ref="L78" r:id="rId63"/>
    <hyperlink ref="L79" r:id="rId64"/>
    <hyperlink ref="L80" r:id="rId65"/>
    <hyperlink ref="L81" r:id="rId66"/>
    <hyperlink ref="L82" r:id="rId67"/>
    <hyperlink ref="L83" r:id="rId68"/>
    <hyperlink ref="L84" r:id="rId69"/>
    <hyperlink ref="L85" r:id="rId70"/>
    <hyperlink ref="L86" r:id="rId71"/>
    <hyperlink ref="L87" r:id="rId72"/>
    <hyperlink ref="L88" r:id="rId73"/>
    <hyperlink ref="L89" r:id="rId74"/>
    <hyperlink ref="L90" r:id="rId75"/>
    <hyperlink ref="L91" r:id="rId76"/>
    <hyperlink ref="L92" r:id="rId77"/>
    <hyperlink ref="L93" r:id="rId78"/>
    <hyperlink ref="L94" r:id="rId79"/>
    <hyperlink ref="L95" r:id="rId80"/>
    <hyperlink ref="L96" r:id="rId81"/>
    <hyperlink ref="L97" r:id="rId82"/>
    <hyperlink ref="L98" r:id="rId83"/>
    <hyperlink ref="L99" r:id="rId84"/>
    <hyperlink ref="L100" r:id="rId85"/>
    <hyperlink ref="L101" r:id="rId86"/>
    <hyperlink ref="L102" r:id="rId87"/>
    <hyperlink ref="L103" r:id="rId88"/>
    <hyperlink ref="L104" r:id="rId89"/>
    <hyperlink ref="L105" r:id="rId90"/>
    <hyperlink ref="L106" r:id="rId91"/>
  </hyperlinks>
  <pageMargins left="0.7" right="0.45" top="0.75" bottom="0.5" header="0.3" footer="0.3"/>
  <pageSetup scale="68" fitToHeight="0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2023-2024 </vt:lpstr>
      <vt:lpstr>'2023-2024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Current Payroll Budget Spread</dc:title>
  <dc:subject>Current Payroll Budget Spread</dc:subject>
  <dc:creator>Systems 3000</dc:creator>
  <dc:description>Export from Systems 3000</dc:description>
  <cp:lastModifiedBy>dquigley</cp:lastModifiedBy>
  <cp:lastPrinted>2023-10-30T16:06:07Z</cp:lastPrinted>
  <dcterms:created xsi:type="dcterms:W3CDTF">2015-01-22T16:34:05Z</dcterms:created>
  <dcterms:modified xsi:type="dcterms:W3CDTF">2023-10-30T16:06:55Z</dcterms:modified>
</cp:coreProperties>
</file>