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s\Projects\Boyden Avenue Sanitary Sewer 2019 and 2020\Siphon\Construction\Bid Documents\"/>
    </mc:Choice>
  </mc:AlternateContent>
  <xr:revisionPtr revIDLastSave="0" documentId="13_ncr:1_{C21D30E1-ED59-40FE-A931-605D36EAC090}" xr6:coauthVersionLast="36" xr6:coauthVersionMax="45" xr10:uidLastSave="{00000000-0000-0000-0000-000000000000}"/>
  <bookViews>
    <workbookView xWindow="0" yWindow="0" windowWidth="28800" windowHeight="12225" xr2:uid="{1D20B269-8D3C-4267-9377-356D2C59A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2" i="1" l="1"/>
  <c r="W32" i="1"/>
  <c r="U31" i="1"/>
  <c r="W31" i="1"/>
  <c r="U30" i="1"/>
  <c r="W30" i="1"/>
  <c r="U29" i="1"/>
  <c r="W29" i="1"/>
  <c r="U26" i="1"/>
  <c r="W26" i="1"/>
  <c r="U25" i="1"/>
  <c r="W25" i="1"/>
  <c r="U24" i="1"/>
  <c r="W24" i="1"/>
  <c r="U23" i="1"/>
  <c r="W23" i="1"/>
  <c r="U22" i="1"/>
  <c r="W22" i="1"/>
  <c r="U21" i="1"/>
  <c r="W21" i="1"/>
  <c r="U20" i="1"/>
  <c r="W20" i="1"/>
  <c r="U19" i="1"/>
  <c r="W19" i="1"/>
  <c r="U18" i="1"/>
  <c r="W18" i="1"/>
  <c r="U17" i="1"/>
  <c r="W17" i="1"/>
  <c r="U15" i="1"/>
  <c r="W15" i="1"/>
  <c r="U14" i="1"/>
  <c r="W14" i="1"/>
  <c r="U13" i="1"/>
  <c r="W13" i="1"/>
  <c r="U10" i="1"/>
  <c r="W10" i="1"/>
  <c r="U9" i="1"/>
  <c r="W9" i="1"/>
  <c r="U8" i="1"/>
  <c r="W8" i="1"/>
  <c r="U7" i="1"/>
  <c r="W7" i="1"/>
  <c r="U6" i="1"/>
  <c r="W6" i="1"/>
  <c r="U5" i="1"/>
  <c r="W5" i="1"/>
  <c r="U4" i="1"/>
  <c r="W4" i="1"/>
  <c r="O32" i="1"/>
  <c r="S32" i="1"/>
  <c r="Q32" i="1"/>
  <c r="O31" i="1"/>
  <c r="S31" i="1"/>
  <c r="Q31" i="1"/>
  <c r="O30" i="1"/>
  <c r="S30" i="1"/>
  <c r="Q30" i="1"/>
  <c r="O29" i="1"/>
  <c r="S29" i="1"/>
  <c r="Q29" i="1"/>
  <c r="O26" i="1"/>
  <c r="S26" i="1"/>
  <c r="Q26" i="1"/>
  <c r="O25" i="1"/>
  <c r="S25" i="1"/>
  <c r="Q25" i="1"/>
  <c r="O24" i="1"/>
  <c r="S24" i="1"/>
  <c r="Q24" i="1"/>
  <c r="O23" i="1"/>
  <c r="S23" i="1"/>
  <c r="Q23" i="1"/>
  <c r="O22" i="1"/>
  <c r="S22" i="1"/>
  <c r="Q22" i="1"/>
  <c r="O21" i="1"/>
  <c r="S21" i="1"/>
  <c r="Q21" i="1"/>
  <c r="O20" i="1"/>
  <c r="S20" i="1"/>
  <c r="Q20" i="1"/>
  <c r="O19" i="1"/>
  <c r="S19" i="1"/>
  <c r="Q19" i="1"/>
  <c r="O18" i="1"/>
  <c r="S18" i="1"/>
  <c r="Q18" i="1"/>
  <c r="O17" i="1"/>
  <c r="S17" i="1"/>
  <c r="Q17" i="1"/>
  <c r="O15" i="1"/>
  <c r="S15" i="1"/>
  <c r="Q15" i="1"/>
  <c r="O14" i="1"/>
  <c r="S14" i="1"/>
  <c r="Q14" i="1"/>
  <c r="O13" i="1"/>
  <c r="S13" i="1"/>
  <c r="Q13" i="1"/>
  <c r="O10" i="1"/>
  <c r="S10" i="1"/>
  <c r="Q10" i="1"/>
  <c r="O9" i="1"/>
  <c r="S9" i="1"/>
  <c r="Q9" i="1"/>
  <c r="O8" i="1"/>
  <c r="S8" i="1"/>
  <c r="Q8" i="1"/>
  <c r="O7" i="1"/>
  <c r="S7" i="1"/>
  <c r="Q7" i="1"/>
  <c r="O6" i="1"/>
  <c r="S6" i="1"/>
  <c r="Q6" i="1"/>
  <c r="O5" i="1"/>
  <c r="S5" i="1"/>
  <c r="Q5" i="1"/>
  <c r="O4" i="1"/>
  <c r="S4" i="1"/>
  <c r="Q4" i="1"/>
  <c r="U16" i="1" l="1"/>
  <c r="U33" i="1" s="1"/>
  <c r="W16" i="1"/>
  <c r="W33" i="1" s="1"/>
  <c r="O16" i="1"/>
  <c r="O33" i="1" s="1"/>
  <c r="S16" i="1"/>
  <c r="S33" i="1" s="1"/>
  <c r="Q16" i="1"/>
  <c r="Q33" i="1" s="1"/>
  <c r="M29" i="1"/>
  <c r="K29" i="1"/>
  <c r="G29" i="1"/>
  <c r="I29" i="1"/>
  <c r="I16" i="1"/>
  <c r="I33" i="1" s="1"/>
  <c r="M32" i="1"/>
  <c r="K32" i="1"/>
  <c r="I32" i="1"/>
  <c r="G32" i="1"/>
  <c r="M31" i="1"/>
  <c r="K31" i="1"/>
  <c r="I31" i="1"/>
  <c r="G31" i="1"/>
  <c r="M30" i="1"/>
  <c r="K30" i="1"/>
  <c r="I30" i="1"/>
  <c r="G30" i="1"/>
  <c r="M26" i="1"/>
  <c r="K26" i="1"/>
  <c r="I26" i="1"/>
  <c r="G26" i="1"/>
  <c r="M25" i="1"/>
  <c r="K25" i="1"/>
  <c r="I25" i="1"/>
  <c r="G25" i="1"/>
  <c r="M24" i="1"/>
  <c r="K24" i="1"/>
  <c r="I24" i="1"/>
  <c r="G24" i="1"/>
  <c r="M23" i="1"/>
  <c r="K23" i="1"/>
  <c r="I23" i="1"/>
  <c r="G23" i="1"/>
  <c r="M22" i="1"/>
  <c r="K22" i="1"/>
  <c r="I22" i="1"/>
  <c r="G22" i="1"/>
  <c r="M21" i="1"/>
  <c r="K21" i="1"/>
  <c r="I21" i="1"/>
  <c r="G21" i="1"/>
  <c r="M20" i="1"/>
  <c r="K20" i="1"/>
  <c r="I20" i="1"/>
  <c r="G20" i="1"/>
  <c r="M19" i="1"/>
  <c r="K19" i="1"/>
  <c r="I19" i="1"/>
  <c r="G19" i="1"/>
  <c r="M18" i="1"/>
  <c r="K18" i="1"/>
  <c r="I18" i="1"/>
  <c r="G18" i="1"/>
  <c r="M17" i="1"/>
  <c r="K17" i="1"/>
  <c r="I17" i="1"/>
  <c r="G17" i="1"/>
  <c r="M15" i="1"/>
  <c r="K15" i="1"/>
  <c r="I15" i="1"/>
  <c r="G15" i="1"/>
  <c r="M14" i="1"/>
  <c r="K14" i="1"/>
  <c r="I14" i="1"/>
  <c r="G14" i="1"/>
  <c r="M13" i="1"/>
  <c r="K13" i="1"/>
  <c r="I13" i="1"/>
  <c r="G13" i="1"/>
  <c r="M10" i="1"/>
  <c r="K10" i="1"/>
  <c r="I10" i="1"/>
  <c r="G10" i="1"/>
  <c r="M9" i="1"/>
  <c r="K9" i="1"/>
  <c r="I9" i="1"/>
  <c r="G9" i="1"/>
  <c r="M8" i="1"/>
  <c r="K8" i="1"/>
  <c r="I8" i="1"/>
  <c r="G8" i="1"/>
  <c r="M7" i="1"/>
  <c r="K7" i="1"/>
  <c r="I7" i="1"/>
  <c r="G7" i="1"/>
  <c r="M6" i="1"/>
  <c r="K6" i="1"/>
  <c r="I6" i="1"/>
  <c r="G6" i="1"/>
  <c r="M5" i="1"/>
  <c r="K5" i="1"/>
  <c r="I5" i="1"/>
  <c r="G5" i="1"/>
  <c r="M4" i="1"/>
  <c r="K4" i="1"/>
  <c r="I4" i="1"/>
  <c r="G4" i="1"/>
  <c r="G16" i="1" l="1"/>
  <c r="G33" i="1" s="1"/>
  <c r="M16" i="1"/>
  <c r="M33" i="1" s="1"/>
  <c r="K16" i="1"/>
  <c r="K33" i="1" s="1"/>
</calcChain>
</file>

<file path=xl/sharedStrings.xml><?xml version="1.0" encoding="utf-8"?>
<sst xmlns="http://schemas.openxmlformats.org/spreadsheetml/2006/main" count="135" uniqueCount="70">
  <si>
    <t>Item #</t>
  </si>
  <si>
    <t>Description</t>
  </si>
  <si>
    <t>Quantity</t>
  </si>
  <si>
    <t>Unit</t>
  </si>
  <si>
    <t>Unit Price</t>
  </si>
  <si>
    <t xml:space="preserve"> Total Amount</t>
  </si>
  <si>
    <t>MOBILIZATION</t>
  </si>
  <si>
    <t>LS</t>
  </si>
  <si>
    <t>TEST PITS</t>
  </si>
  <si>
    <t>CY</t>
  </si>
  <si>
    <t>INSTALLATION OF 12” PVC SDR-35 PIPE COMPLETE</t>
  </si>
  <si>
    <t>LF</t>
  </si>
  <si>
    <t>INSTALLATION OF MANHOLES COMPLETE</t>
  </si>
  <si>
    <t>EA</t>
  </si>
  <si>
    <t>RECONNECTION OF HOUSE LATERALS COMPLETE</t>
  </si>
  <si>
    <t>TRAFFIC CONTROL</t>
  </si>
  <si>
    <t>SPECIAL TRAFFIC SIGNS</t>
  </si>
  <si>
    <t>ALLOW</t>
  </si>
  <si>
    <t>POLICE TRAFFIC DIRECTORS</t>
  </si>
  <si>
    <t>GENERAL SITE RESTORATION / DEMOBILIZATION</t>
  </si>
  <si>
    <t>A-1</t>
  </si>
  <si>
    <t>PAVEMENT MILLING 2” ASPHALT</t>
  </si>
  <si>
    <t>SY</t>
  </si>
  <si>
    <t>A-2</t>
  </si>
  <si>
    <t>A-3</t>
  </si>
  <si>
    <t>RESET EXISTING INLET CASTING / CURB PIECE (N-ECO PHASE II)</t>
  </si>
  <si>
    <t>A-4</t>
  </si>
  <si>
    <t>SET NEW MANHOLE CASTING AND COVER</t>
  </si>
  <si>
    <t>A-5</t>
  </si>
  <si>
    <t>INSTALL CENTERLINE STRIPING</t>
  </si>
  <si>
    <t>A-6</t>
  </si>
  <si>
    <t>INSTALL STOP BAR STRIPING (3 at 15’ LONG, 16” WIDE)</t>
  </si>
  <si>
    <t>A-7</t>
  </si>
  <si>
    <t>INSTALL TRAFFIC STRIPING (27 at 7’ LONG, 16” WIDE)</t>
  </si>
  <si>
    <t>A-8</t>
  </si>
  <si>
    <t>SIGN, R1-1 STOP SIGN AND POST</t>
  </si>
  <si>
    <t>A-9</t>
  </si>
  <si>
    <t>SIGN, W14-1, DEAD END SIGN AND POST</t>
  </si>
  <si>
    <t>A-10</t>
  </si>
  <si>
    <t>SIGN, D3-1, STREET NAME SIGN AND POST</t>
  </si>
  <si>
    <t>A-11</t>
  </si>
  <si>
    <t>FUEL PRICE ADJUSTMENT</t>
  </si>
  <si>
    <t> $2,000.00</t>
  </si>
  <si>
    <t>A-12</t>
  </si>
  <si>
    <t>ASPHALT PRICE ADJUSTMENT</t>
  </si>
  <si>
    <t>A-13</t>
  </si>
  <si>
    <r>
      <t>DEDUCT</t>
    </r>
    <r>
      <rPr>
        <i/>
        <sz val="10"/>
        <color theme="1"/>
        <rFont val="Arial"/>
        <family val="2"/>
      </rPr>
      <t xml:space="preserve"> ASPHALT RESTORATION FOR SIPHON AND PIPE REPLACE</t>
    </r>
  </si>
  <si>
    <t>B</t>
  </si>
  <si>
    <t>CURED-IN-PLACE LINER 10” DIA. COMPLETE (NODE 9-08 - NODE 8)</t>
  </si>
  <si>
    <t>C</t>
  </si>
  <si>
    <t>CURED-IN-PLACE LINER 10” DIA. COMPLETE (NODE 8 - NODE 9)</t>
  </si>
  <si>
    <t>D</t>
  </si>
  <si>
    <t>CURED-IN-PLACE LINER 10” DIA. COMPLETE (NODE 10 - NODE 10A)</t>
  </si>
  <si>
    <t>TOWNSHIP OF MAPLEWOOD - SIPHON REPLACEMENT PROJECT - CANVASS OF BIDS</t>
  </si>
  <si>
    <t xml:space="preserve">INSTALLATION OF SIPHON CHAMBERS AND SIPHON COMPLETE </t>
  </si>
  <si>
    <t>ENVIRONMENTAL PROTECTION / SOIL EROSION CONTROL</t>
  </si>
  <si>
    <t>INSTALL DOGHOUSE MANHOLE 2 (FOR BY-PASS PUMPING)</t>
  </si>
  <si>
    <t>ALT.</t>
  </si>
  <si>
    <t>INSTALL HOT MIX ASPHALT 9.5M64 SURFACE COAT 2” THICK</t>
  </si>
  <si>
    <t>Engineer's Cost Opinion</t>
  </si>
  <si>
    <t>Apparent Low Bidder                                   Colonelli Brothers                            Hackensack, New Jersey</t>
  </si>
  <si>
    <t>SUBTOTAL</t>
  </si>
  <si>
    <t>Alternate Items</t>
  </si>
  <si>
    <t>2nd Bidder                                   Grade Construction                       Paterson, New Jersey</t>
  </si>
  <si>
    <t>3rd Bidder                                                Your Way Construction                                   Irvington, New Jersey</t>
  </si>
  <si>
    <t>8th Bidder                                   Northeast Remsco                            Wall, New Jersey</t>
  </si>
  <si>
    <t>7th Bidder                                   Montana Construction                       Lodi, New Jersey</t>
  </si>
  <si>
    <t>6th Bidder                                   JF Creamer and Sons                       Hackensack, New Jersey</t>
  </si>
  <si>
    <t>5th Bidder                                   CRS Contractors                            Colts Neck, New Jersey</t>
  </si>
  <si>
    <t>4th Bidder                                                Underground Utilities                                   Linden, 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</si>
</sst>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3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902C-0FEA-45D8-84C1-A6AE0282EAEF}">
  <dimension ref="B1:W51"/>
  <sheetViews>
    <sheetView tabSelected="1" zoomScale="80" zoomScaleNormal="80" workbookViewId="0">
      <selection activeCell="H1" sqref="H1"/>
    </sheetView>
  </sheetViews>
  <sheetFormatPr defaultRowHeight="15" x14ac:dyDescent="0.25"/>
  <cols>
    <col min="1" max="1" width="5.5703125" customWidth="1"/>
    <col min="3" max="3" width="62.140625" customWidth="1"/>
    <col min="6" max="6" width="12.5703125" customWidth="1"/>
    <col min="7" max="7" width="13.42578125" customWidth="1"/>
    <col min="8" max="18" width="12.5703125" customWidth="1"/>
    <col min="19" max="19" width="13.85546875" customWidth="1"/>
    <col min="20" max="20" width="12.5703125" customWidth="1"/>
    <col min="21" max="21" width="14.42578125" customWidth="1"/>
    <col min="22" max="23" width="12.5703125" customWidth="1"/>
  </cols>
  <sheetData>
    <row r="1" spans="2:23" ht="15.75" thickBot="1" x14ac:dyDescent="0.3"/>
    <row r="2" spans="2:23" ht="50.1" customHeight="1" thickBot="1" x14ac:dyDescent="0.3">
      <c r="B2" s="21" t="s">
        <v>53</v>
      </c>
      <c r="C2" s="22"/>
      <c r="D2" s="22"/>
      <c r="E2" s="23"/>
      <c r="F2" s="19" t="s">
        <v>59</v>
      </c>
      <c r="G2" s="20"/>
      <c r="H2" s="19" t="s">
        <v>60</v>
      </c>
      <c r="I2" s="20"/>
      <c r="J2" s="19" t="s">
        <v>63</v>
      </c>
      <c r="K2" s="20"/>
      <c r="L2" s="19" t="s">
        <v>64</v>
      </c>
      <c r="M2" s="20"/>
      <c r="N2" s="19" t="s">
        <v>69</v>
      </c>
      <c r="O2" s="20"/>
      <c r="P2" s="19" t="s">
        <v>68</v>
      </c>
      <c r="Q2" s="20"/>
      <c r="R2" s="19" t="s">
        <v>67</v>
      </c>
      <c r="S2" s="20"/>
      <c r="T2" s="19" t="s">
        <v>66</v>
      </c>
      <c r="U2" s="20"/>
      <c r="V2" s="19" t="s">
        <v>65</v>
      </c>
      <c r="W2" s="20"/>
    </row>
    <row r="3" spans="2:23" ht="26.2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3" t="s">
        <v>4</v>
      </c>
      <c r="I3" s="3" t="s">
        <v>5</v>
      </c>
      <c r="J3" s="3" t="s">
        <v>4</v>
      </c>
      <c r="K3" s="3" t="s">
        <v>5</v>
      </c>
      <c r="L3" s="3" t="s">
        <v>4</v>
      </c>
      <c r="M3" s="3" t="s">
        <v>5</v>
      </c>
      <c r="N3" s="3" t="s">
        <v>4</v>
      </c>
      <c r="O3" s="3" t="s">
        <v>5</v>
      </c>
      <c r="P3" s="3" t="s">
        <v>4</v>
      </c>
      <c r="Q3" s="3" t="s">
        <v>5</v>
      </c>
      <c r="R3" s="3" t="s">
        <v>4</v>
      </c>
      <c r="S3" s="3" t="s">
        <v>5</v>
      </c>
      <c r="T3" s="3" t="s">
        <v>4</v>
      </c>
      <c r="U3" s="3" t="s">
        <v>5</v>
      </c>
      <c r="V3" s="3" t="s">
        <v>4</v>
      </c>
      <c r="W3" s="3" t="s">
        <v>5</v>
      </c>
    </row>
    <row r="4" spans="2:23" ht="20.100000000000001" customHeight="1" thickTop="1" thickBot="1" x14ac:dyDescent="0.3">
      <c r="B4" s="4">
        <v>1</v>
      </c>
      <c r="C4" s="5" t="s">
        <v>6</v>
      </c>
      <c r="D4" s="6">
        <v>1</v>
      </c>
      <c r="E4" s="6" t="s">
        <v>7</v>
      </c>
      <c r="F4" s="13">
        <v>50000</v>
      </c>
      <c r="G4" s="14">
        <f>+$D4*F4</f>
        <v>50000</v>
      </c>
      <c r="H4" s="13">
        <v>30000</v>
      </c>
      <c r="I4" s="14">
        <f>+$D4*H4</f>
        <v>30000</v>
      </c>
      <c r="J4" s="13">
        <v>46521.02</v>
      </c>
      <c r="K4" s="14">
        <f>+$D4*J4</f>
        <v>46521.02</v>
      </c>
      <c r="L4" s="13">
        <v>21550</v>
      </c>
      <c r="M4" s="14">
        <f>+$D4*L4</f>
        <v>21550</v>
      </c>
      <c r="N4" s="13">
        <v>30000</v>
      </c>
      <c r="O4" s="14">
        <f t="shared" ref="O4:O10" si="0">+$D4*N4</f>
        <v>30000</v>
      </c>
      <c r="P4" s="13">
        <v>30000</v>
      </c>
      <c r="Q4" s="14">
        <f t="shared" ref="Q4:Q10" si="1">+$D4*P4</f>
        <v>30000</v>
      </c>
      <c r="R4" s="13">
        <v>30000</v>
      </c>
      <c r="S4" s="14">
        <f t="shared" ref="S4:S10" si="2">+$D4*R4</f>
        <v>30000</v>
      </c>
      <c r="T4" s="13">
        <v>60000</v>
      </c>
      <c r="U4" s="14">
        <f t="shared" ref="U4:U10" si="3">+$D4*T4</f>
        <v>60000</v>
      </c>
      <c r="V4" s="13">
        <v>60000</v>
      </c>
      <c r="W4" s="14">
        <f t="shared" ref="W4:W10" si="4">+$D4*V4</f>
        <v>60000</v>
      </c>
    </row>
    <row r="5" spans="2:23" ht="20.100000000000001" customHeight="1" thickBot="1" x14ac:dyDescent="0.3">
      <c r="B5" s="4">
        <v>2</v>
      </c>
      <c r="C5" s="5" t="s">
        <v>8</v>
      </c>
      <c r="D5" s="6">
        <v>100</v>
      </c>
      <c r="E5" s="6" t="s">
        <v>9</v>
      </c>
      <c r="F5" s="13">
        <v>100</v>
      </c>
      <c r="G5" s="14">
        <f t="shared" ref="G5:G10" si="5">+$D5*F5</f>
        <v>10000</v>
      </c>
      <c r="H5" s="13">
        <v>150</v>
      </c>
      <c r="I5" s="14">
        <f t="shared" ref="I5:I10" si="6">+$D5*H5</f>
        <v>15000</v>
      </c>
      <c r="J5" s="13">
        <v>33.21</v>
      </c>
      <c r="K5" s="14">
        <f t="shared" ref="K5:K10" si="7">+$D5*J5</f>
        <v>3321</v>
      </c>
      <c r="L5" s="13">
        <v>67.5</v>
      </c>
      <c r="M5" s="14">
        <f t="shared" ref="M5:M10" si="8">+$D5*L5</f>
        <v>6750</v>
      </c>
      <c r="N5" s="13">
        <v>400</v>
      </c>
      <c r="O5" s="14">
        <f t="shared" si="0"/>
        <v>40000</v>
      </c>
      <c r="P5" s="13">
        <v>200</v>
      </c>
      <c r="Q5" s="14">
        <f t="shared" si="1"/>
        <v>20000</v>
      </c>
      <c r="R5" s="13">
        <v>20</v>
      </c>
      <c r="S5" s="14">
        <f t="shared" si="2"/>
        <v>2000</v>
      </c>
      <c r="T5" s="13">
        <v>1</v>
      </c>
      <c r="U5" s="14">
        <f t="shared" si="3"/>
        <v>100</v>
      </c>
      <c r="V5" s="13">
        <v>400</v>
      </c>
      <c r="W5" s="14">
        <f t="shared" si="4"/>
        <v>40000</v>
      </c>
    </row>
    <row r="6" spans="2:23" ht="20.100000000000001" customHeight="1" thickBot="1" x14ac:dyDescent="0.3">
      <c r="B6" s="4">
        <v>3</v>
      </c>
      <c r="C6" s="5" t="s">
        <v>54</v>
      </c>
      <c r="D6" s="6">
        <v>1</v>
      </c>
      <c r="E6" s="6" t="s">
        <v>7</v>
      </c>
      <c r="F6" s="13">
        <v>627000</v>
      </c>
      <c r="G6" s="14">
        <f t="shared" si="5"/>
        <v>627000</v>
      </c>
      <c r="H6" s="13">
        <v>215000</v>
      </c>
      <c r="I6" s="14">
        <f t="shared" si="6"/>
        <v>215000</v>
      </c>
      <c r="J6" s="13">
        <v>277494.24</v>
      </c>
      <c r="K6" s="14">
        <f t="shared" si="7"/>
        <v>277494.24</v>
      </c>
      <c r="L6" s="13">
        <v>279210</v>
      </c>
      <c r="M6" s="14">
        <f t="shared" si="8"/>
        <v>279210</v>
      </c>
      <c r="N6" s="13">
        <v>326975</v>
      </c>
      <c r="O6" s="14">
        <f t="shared" si="0"/>
        <v>326975</v>
      </c>
      <c r="P6" s="13">
        <v>400000</v>
      </c>
      <c r="Q6" s="14">
        <f t="shared" si="1"/>
        <v>400000</v>
      </c>
      <c r="R6" s="13">
        <v>524000</v>
      </c>
      <c r="S6" s="14">
        <f t="shared" si="2"/>
        <v>524000</v>
      </c>
      <c r="T6" s="13">
        <v>750000</v>
      </c>
      <c r="U6" s="14">
        <f t="shared" si="3"/>
        <v>750000</v>
      </c>
      <c r="V6" s="13">
        <v>935270.75</v>
      </c>
      <c r="W6" s="14">
        <f t="shared" si="4"/>
        <v>935270.75</v>
      </c>
    </row>
    <row r="7" spans="2:23" ht="20.100000000000001" customHeight="1" thickBot="1" x14ac:dyDescent="0.3">
      <c r="B7" s="4">
        <v>4</v>
      </c>
      <c r="C7" s="5" t="s">
        <v>10</v>
      </c>
      <c r="D7" s="6">
        <v>294</v>
      </c>
      <c r="E7" s="6" t="s">
        <v>11</v>
      </c>
      <c r="F7" s="13">
        <v>200</v>
      </c>
      <c r="G7" s="14">
        <f t="shared" si="5"/>
        <v>58800</v>
      </c>
      <c r="H7" s="13">
        <v>250</v>
      </c>
      <c r="I7" s="14">
        <f t="shared" si="6"/>
        <v>73500</v>
      </c>
      <c r="J7" s="13">
        <v>156.49</v>
      </c>
      <c r="K7" s="14">
        <f t="shared" si="7"/>
        <v>46008.060000000005</v>
      </c>
      <c r="L7" s="13">
        <v>280.10000000000002</v>
      </c>
      <c r="M7" s="14">
        <f t="shared" si="8"/>
        <v>82349.400000000009</v>
      </c>
      <c r="N7" s="13">
        <v>550</v>
      </c>
      <c r="O7" s="14">
        <f t="shared" si="0"/>
        <v>161700</v>
      </c>
      <c r="P7" s="13">
        <v>280</v>
      </c>
      <c r="Q7" s="14">
        <f t="shared" si="1"/>
        <v>82320</v>
      </c>
      <c r="R7" s="13">
        <v>350</v>
      </c>
      <c r="S7" s="14">
        <f t="shared" si="2"/>
        <v>102900</v>
      </c>
      <c r="T7" s="13">
        <v>250</v>
      </c>
      <c r="U7" s="14">
        <f t="shared" si="3"/>
        <v>73500</v>
      </c>
      <c r="V7" s="13">
        <v>400</v>
      </c>
      <c r="W7" s="14">
        <f t="shared" si="4"/>
        <v>117600</v>
      </c>
    </row>
    <row r="8" spans="2:23" ht="20.100000000000001" customHeight="1" thickBot="1" x14ac:dyDescent="0.3">
      <c r="B8" s="4">
        <v>5</v>
      </c>
      <c r="C8" s="5" t="s">
        <v>12</v>
      </c>
      <c r="D8" s="6">
        <v>4</v>
      </c>
      <c r="E8" s="6" t="s">
        <v>13</v>
      </c>
      <c r="F8" s="13">
        <v>5000</v>
      </c>
      <c r="G8" s="14">
        <f t="shared" si="5"/>
        <v>20000</v>
      </c>
      <c r="H8" s="13">
        <v>6500</v>
      </c>
      <c r="I8" s="14">
        <f t="shared" si="6"/>
        <v>26000</v>
      </c>
      <c r="J8" s="13">
        <v>4143.0200000000004</v>
      </c>
      <c r="K8" s="14">
        <f t="shared" si="7"/>
        <v>16572.080000000002</v>
      </c>
      <c r="L8" s="13">
        <v>12260</v>
      </c>
      <c r="M8" s="14">
        <f t="shared" si="8"/>
        <v>49040</v>
      </c>
      <c r="N8" s="13">
        <v>10000</v>
      </c>
      <c r="O8" s="14">
        <f t="shared" si="0"/>
        <v>40000</v>
      </c>
      <c r="P8" s="13">
        <v>10000</v>
      </c>
      <c r="Q8" s="14">
        <f t="shared" si="1"/>
        <v>40000</v>
      </c>
      <c r="R8" s="13">
        <v>6000</v>
      </c>
      <c r="S8" s="14">
        <f t="shared" si="2"/>
        <v>24000</v>
      </c>
      <c r="T8" s="13">
        <v>10000</v>
      </c>
      <c r="U8" s="14">
        <f t="shared" si="3"/>
        <v>40000</v>
      </c>
      <c r="V8" s="13">
        <v>11000</v>
      </c>
      <c r="W8" s="14">
        <f t="shared" si="4"/>
        <v>44000</v>
      </c>
    </row>
    <row r="9" spans="2:23" ht="20.100000000000001" customHeight="1" thickBot="1" x14ac:dyDescent="0.3">
      <c r="B9" s="4">
        <v>6</v>
      </c>
      <c r="C9" s="5" t="s">
        <v>14</v>
      </c>
      <c r="D9" s="6">
        <v>10</v>
      </c>
      <c r="E9" s="6" t="s">
        <v>13</v>
      </c>
      <c r="F9" s="13">
        <v>750</v>
      </c>
      <c r="G9" s="14">
        <f t="shared" si="5"/>
        <v>7500</v>
      </c>
      <c r="H9" s="13">
        <v>1100</v>
      </c>
      <c r="I9" s="14">
        <f t="shared" si="6"/>
        <v>11000</v>
      </c>
      <c r="J9" s="13">
        <v>5058.1499999999996</v>
      </c>
      <c r="K9" s="14">
        <f t="shared" si="7"/>
        <v>50581.5</v>
      </c>
      <c r="L9" s="13">
        <v>2700</v>
      </c>
      <c r="M9" s="14">
        <f t="shared" si="8"/>
        <v>27000</v>
      </c>
      <c r="N9" s="13">
        <v>2500</v>
      </c>
      <c r="O9" s="14">
        <f t="shared" si="0"/>
        <v>25000</v>
      </c>
      <c r="P9" s="13">
        <v>2200</v>
      </c>
      <c r="Q9" s="14">
        <f t="shared" si="1"/>
        <v>22000</v>
      </c>
      <c r="R9" s="13">
        <v>1950</v>
      </c>
      <c r="S9" s="14">
        <f t="shared" si="2"/>
        <v>19500</v>
      </c>
      <c r="T9" s="13">
        <v>2000</v>
      </c>
      <c r="U9" s="14">
        <f t="shared" si="3"/>
        <v>20000</v>
      </c>
      <c r="V9" s="13">
        <v>2400</v>
      </c>
      <c r="W9" s="14">
        <f t="shared" si="4"/>
        <v>24000</v>
      </c>
    </row>
    <row r="10" spans="2:23" ht="20.100000000000001" customHeight="1" thickBot="1" x14ac:dyDescent="0.3">
      <c r="B10" s="4">
        <v>7</v>
      </c>
      <c r="C10" s="5" t="s">
        <v>15</v>
      </c>
      <c r="D10" s="6">
        <v>1</v>
      </c>
      <c r="E10" s="6" t="s">
        <v>7</v>
      </c>
      <c r="F10" s="13">
        <v>25000</v>
      </c>
      <c r="G10" s="14">
        <f t="shared" si="5"/>
        <v>25000</v>
      </c>
      <c r="H10" s="13">
        <v>10000</v>
      </c>
      <c r="I10" s="14">
        <f t="shared" si="6"/>
        <v>10000</v>
      </c>
      <c r="J10" s="13">
        <v>4507.04</v>
      </c>
      <c r="K10" s="14">
        <f t="shared" si="7"/>
        <v>4507.04</v>
      </c>
      <c r="L10" s="13">
        <v>4725</v>
      </c>
      <c r="M10" s="14">
        <f t="shared" si="8"/>
        <v>4725</v>
      </c>
      <c r="N10" s="13">
        <v>20000</v>
      </c>
      <c r="O10" s="14">
        <f t="shared" si="0"/>
        <v>20000</v>
      </c>
      <c r="P10" s="13">
        <v>20000</v>
      </c>
      <c r="Q10" s="14">
        <f t="shared" si="1"/>
        <v>20000</v>
      </c>
      <c r="R10" s="13">
        <v>45000</v>
      </c>
      <c r="S10" s="14">
        <f t="shared" si="2"/>
        <v>45000</v>
      </c>
      <c r="T10" s="13">
        <v>10976</v>
      </c>
      <c r="U10" s="14">
        <f t="shared" si="3"/>
        <v>10976</v>
      </c>
      <c r="V10" s="13">
        <v>10000</v>
      </c>
      <c r="W10" s="14">
        <f t="shared" si="4"/>
        <v>10000</v>
      </c>
    </row>
    <row r="11" spans="2:23" ht="20.100000000000001" customHeight="1" thickBot="1" x14ac:dyDescent="0.3">
      <c r="B11" s="4">
        <v>8</v>
      </c>
      <c r="C11" s="5" t="s">
        <v>16</v>
      </c>
      <c r="D11" s="6">
        <v>1</v>
      </c>
      <c r="E11" s="6" t="s">
        <v>17</v>
      </c>
      <c r="F11" s="13">
        <v>2000</v>
      </c>
      <c r="G11" s="13">
        <v>2000</v>
      </c>
      <c r="H11" s="13">
        <v>2000</v>
      </c>
      <c r="I11" s="13">
        <v>2000</v>
      </c>
      <c r="J11" s="13">
        <v>2000</v>
      </c>
      <c r="K11" s="13">
        <v>2000</v>
      </c>
      <c r="L11" s="13">
        <v>2000</v>
      </c>
      <c r="M11" s="13">
        <v>2000</v>
      </c>
      <c r="N11" s="13">
        <v>2000</v>
      </c>
      <c r="O11" s="13">
        <v>2000</v>
      </c>
      <c r="P11" s="13">
        <v>2000</v>
      </c>
      <c r="Q11" s="13">
        <v>2000</v>
      </c>
      <c r="R11" s="13">
        <v>2000</v>
      </c>
      <c r="S11" s="13">
        <v>2000</v>
      </c>
      <c r="T11" s="13">
        <v>2000</v>
      </c>
      <c r="U11" s="13">
        <v>2000</v>
      </c>
      <c r="V11" s="13">
        <v>2000</v>
      </c>
      <c r="W11" s="13">
        <v>2000</v>
      </c>
    </row>
    <row r="12" spans="2:23" ht="20.100000000000001" customHeight="1" thickBot="1" x14ac:dyDescent="0.3">
      <c r="B12" s="4">
        <v>9</v>
      </c>
      <c r="C12" s="5" t="s">
        <v>18</v>
      </c>
      <c r="D12" s="6">
        <v>1</v>
      </c>
      <c r="E12" s="6" t="s">
        <v>17</v>
      </c>
      <c r="F12" s="13">
        <v>125000</v>
      </c>
      <c r="G12" s="13">
        <v>125000</v>
      </c>
      <c r="H12" s="13">
        <v>125000</v>
      </c>
      <c r="I12" s="13">
        <v>125000</v>
      </c>
      <c r="J12" s="13">
        <v>125000</v>
      </c>
      <c r="K12" s="13">
        <v>125000</v>
      </c>
      <c r="L12" s="13">
        <v>125000</v>
      </c>
      <c r="M12" s="13">
        <v>125000</v>
      </c>
      <c r="N12" s="13">
        <v>125000</v>
      </c>
      <c r="O12" s="13">
        <v>125000</v>
      </c>
      <c r="P12" s="13">
        <v>125000</v>
      </c>
      <c r="Q12" s="13">
        <v>125000</v>
      </c>
      <c r="R12" s="13">
        <v>125000</v>
      </c>
      <c r="S12" s="13">
        <v>125000</v>
      </c>
      <c r="T12" s="13">
        <v>125000</v>
      </c>
      <c r="U12" s="13">
        <v>125000</v>
      </c>
      <c r="V12" s="13">
        <v>125000</v>
      </c>
      <c r="W12" s="13">
        <v>125000</v>
      </c>
    </row>
    <row r="13" spans="2:23" ht="20.100000000000001" customHeight="1" thickBot="1" x14ac:dyDescent="0.3">
      <c r="B13" s="10">
        <v>10</v>
      </c>
      <c r="C13" s="11" t="s">
        <v>55</v>
      </c>
      <c r="D13" s="18">
        <v>1</v>
      </c>
      <c r="E13" s="18" t="s">
        <v>7</v>
      </c>
      <c r="F13" s="13">
        <v>5000</v>
      </c>
      <c r="G13" s="14">
        <f t="shared" ref="G13:G15" si="9">+$D13*F13</f>
        <v>5000</v>
      </c>
      <c r="H13" s="13">
        <v>500</v>
      </c>
      <c r="I13" s="14">
        <f t="shared" ref="I13:I15" si="10">+$D13*H13</f>
        <v>500</v>
      </c>
      <c r="J13" s="13">
        <v>835.56</v>
      </c>
      <c r="K13" s="14">
        <f t="shared" ref="K13:K15" si="11">+$D13*J13</f>
        <v>835.56</v>
      </c>
      <c r="L13" s="13">
        <v>3375</v>
      </c>
      <c r="M13" s="14">
        <f t="shared" ref="M13:M15" si="12">+$D13*L13</f>
        <v>3375</v>
      </c>
      <c r="N13" s="13">
        <v>5000</v>
      </c>
      <c r="O13" s="14">
        <f>+$D13*N13</f>
        <v>5000</v>
      </c>
      <c r="P13" s="13">
        <v>10000</v>
      </c>
      <c r="Q13" s="14">
        <f>+$D13*P13</f>
        <v>10000</v>
      </c>
      <c r="R13" s="13">
        <v>2000</v>
      </c>
      <c r="S13" s="14">
        <f>+$D13*R13</f>
        <v>2000</v>
      </c>
      <c r="T13" s="13">
        <v>10000</v>
      </c>
      <c r="U13" s="14">
        <f>+$D13*T13</f>
        <v>10000</v>
      </c>
      <c r="V13" s="13">
        <v>7000</v>
      </c>
      <c r="W13" s="14">
        <f>+$D13*V13</f>
        <v>7000</v>
      </c>
    </row>
    <row r="14" spans="2:23" ht="20.100000000000001" customHeight="1" thickBot="1" x14ac:dyDescent="0.3">
      <c r="B14" s="4">
        <v>11</v>
      </c>
      <c r="C14" s="5" t="s">
        <v>19</v>
      </c>
      <c r="D14" s="6">
        <v>1</v>
      </c>
      <c r="E14" s="6" t="s">
        <v>7</v>
      </c>
      <c r="F14" s="13">
        <v>16667</v>
      </c>
      <c r="G14" s="14">
        <f t="shared" si="9"/>
        <v>16667</v>
      </c>
      <c r="H14" s="13">
        <v>1000</v>
      </c>
      <c r="I14" s="14">
        <f t="shared" si="10"/>
        <v>1000</v>
      </c>
      <c r="J14" s="13">
        <v>9007.67</v>
      </c>
      <c r="K14" s="14">
        <f t="shared" si="11"/>
        <v>9007.67</v>
      </c>
      <c r="L14" s="13">
        <v>37975</v>
      </c>
      <c r="M14" s="14">
        <f t="shared" si="12"/>
        <v>37975</v>
      </c>
      <c r="N14" s="13">
        <v>12851</v>
      </c>
      <c r="O14" s="14">
        <f>+$D14*N14</f>
        <v>12851</v>
      </c>
      <c r="P14" s="13">
        <v>50000</v>
      </c>
      <c r="Q14" s="14">
        <f>+$D14*P14</f>
        <v>50000</v>
      </c>
      <c r="R14" s="13">
        <v>70000</v>
      </c>
      <c r="S14" s="14">
        <f>+$D14*R14</f>
        <v>70000</v>
      </c>
      <c r="T14" s="13">
        <v>10000</v>
      </c>
      <c r="U14" s="14">
        <f>+$D14*T14</f>
        <v>10000</v>
      </c>
      <c r="V14" s="13">
        <v>45000</v>
      </c>
      <c r="W14" s="14">
        <f>+$D14*V14</f>
        <v>45000</v>
      </c>
    </row>
    <row r="15" spans="2:23" ht="20.100000000000001" customHeight="1" thickBot="1" x14ac:dyDescent="0.3">
      <c r="B15" s="4">
        <v>12</v>
      </c>
      <c r="C15" s="5" t="s">
        <v>56</v>
      </c>
      <c r="D15" s="6">
        <v>1</v>
      </c>
      <c r="E15" s="6" t="s">
        <v>7</v>
      </c>
      <c r="F15" s="13">
        <v>15000</v>
      </c>
      <c r="G15" s="14">
        <f t="shared" si="9"/>
        <v>15000</v>
      </c>
      <c r="H15" s="13">
        <v>8500</v>
      </c>
      <c r="I15" s="14">
        <f t="shared" si="10"/>
        <v>8500</v>
      </c>
      <c r="J15" s="13">
        <v>12246.31</v>
      </c>
      <c r="K15" s="14">
        <f t="shared" si="11"/>
        <v>12246.31</v>
      </c>
      <c r="L15" s="13">
        <v>83520</v>
      </c>
      <c r="M15" s="14">
        <f t="shared" si="12"/>
        <v>83520</v>
      </c>
      <c r="N15" s="13">
        <v>10000</v>
      </c>
      <c r="O15" s="14">
        <f>+$D15*N15</f>
        <v>10000</v>
      </c>
      <c r="P15" s="13">
        <v>20000</v>
      </c>
      <c r="Q15" s="14">
        <f>+$D15*P15</f>
        <v>20000</v>
      </c>
      <c r="R15" s="13">
        <v>3575</v>
      </c>
      <c r="S15" s="14">
        <f>+$D15*R15</f>
        <v>3575</v>
      </c>
      <c r="T15" s="13">
        <v>15000</v>
      </c>
      <c r="U15" s="14">
        <f>+$D15*T15</f>
        <v>15000</v>
      </c>
      <c r="V15" s="13">
        <v>20000</v>
      </c>
      <c r="W15" s="14">
        <f>+$D15*V15</f>
        <v>20000</v>
      </c>
    </row>
    <row r="16" spans="2:23" ht="20.100000000000001" customHeight="1" thickBot="1" x14ac:dyDescent="0.3">
      <c r="B16" s="1" t="s">
        <v>57</v>
      </c>
      <c r="C16" s="2" t="s">
        <v>62</v>
      </c>
      <c r="D16" s="2" t="s">
        <v>2</v>
      </c>
      <c r="E16" s="2" t="s">
        <v>3</v>
      </c>
      <c r="F16" s="15" t="s">
        <v>61</v>
      </c>
      <c r="G16" s="15">
        <f>SUM(G4:G15)</f>
        <v>961967</v>
      </c>
      <c r="H16" s="15" t="s">
        <v>61</v>
      </c>
      <c r="I16" s="15">
        <f>SUM(I4:I15)</f>
        <v>517500</v>
      </c>
      <c r="J16" s="15" t="s">
        <v>61</v>
      </c>
      <c r="K16" s="15">
        <f>SUM(K4:K15)</f>
        <v>594094.4800000001</v>
      </c>
      <c r="L16" s="15" t="s">
        <v>61</v>
      </c>
      <c r="M16" s="15">
        <f>SUM(M4:M15)</f>
        <v>722494.4</v>
      </c>
      <c r="N16" s="15" t="s">
        <v>61</v>
      </c>
      <c r="O16" s="15">
        <f>SUM(O4:O15)</f>
        <v>798526</v>
      </c>
      <c r="P16" s="15" t="s">
        <v>61</v>
      </c>
      <c r="Q16" s="15">
        <f>SUM(Q4:Q15)</f>
        <v>821320</v>
      </c>
      <c r="R16" s="15" t="s">
        <v>61</v>
      </c>
      <c r="S16" s="15">
        <f>SUM(S4:S15)</f>
        <v>949975</v>
      </c>
      <c r="T16" s="15" t="s">
        <v>61</v>
      </c>
      <c r="U16" s="15">
        <f>SUM(U4:U15)</f>
        <v>1116576</v>
      </c>
      <c r="V16" s="15" t="s">
        <v>61</v>
      </c>
      <c r="W16" s="15">
        <f>SUM(W4:W15)</f>
        <v>1429870.75</v>
      </c>
    </row>
    <row r="17" spans="2:23" ht="20.100000000000001" customHeight="1" thickTop="1" thickBot="1" x14ac:dyDescent="0.3">
      <c r="B17" s="4" t="s">
        <v>20</v>
      </c>
      <c r="C17" s="5" t="s">
        <v>21</v>
      </c>
      <c r="D17" s="8">
        <v>2425</v>
      </c>
      <c r="E17" s="6" t="s">
        <v>22</v>
      </c>
      <c r="F17" s="13">
        <v>10</v>
      </c>
      <c r="G17" s="14">
        <f t="shared" ref="G17:G26" si="13">+$D17*F17</f>
        <v>24250</v>
      </c>
      <c r="H17" s="13">
        <v>16</v>
      </c>
      <c r="I17" s="14">
        <f t="shared" ref="I17:I26" si="14">+$D17*H17</f>
        <v>38800</v>
      </c>
      <c r="J17" s="13">
        <v>6.63</v>
      </c>
      <c r="K17" s="14">
        <f t="shared" ref="K17:K26" si="15">+$D17*J17</f>
        <v>16077.75</v>
      </c>
      <c r="L17" s="13">
        <v>6.7</v>
      </c>
      <c r="M17" s="14">
        <f t="shared" ref="M17:M26" si="16">+$D17*L17</f>
        <v>16247.5</v>
      </c>
      <c r="N17" s="13">
        <v>6</v>
      </c>
      <c r="O17" s="14">
        <f t="shared" ref="O17:O26" si="17">+$D17*N17</f>
        <v>14550</v>
      </c>
      <c r="P17" s="13">
        <v>6</v>
      </c>
      <c r="Q17" s="14">
        <f t="shared" ref="Q17:Q26" si="18">+$D17*P17</f>
        <v>14550</v>
      </c>
      <c r="R17" s="13">
        <v>4</v>
      </c>
      <c r="S17" s="14">
        <f t="shared" ref="S17:S26" si="19">+$D17*R17</f>
        <v>9700</v>
      </c>
      <c r="T17" s="13">
        <v>6</v>
      </c>
      <c r="U17" s="14">
        <f t="shared" ref="U17:U26" si="20">+$D17*T17</f>
        <v>14550</v>
      </c>
      <c r="V17" s="13">
        <v>12.65</v>
      </c>
      <c r="W17" s="14">
        <f t="shared" ref="W17:W26" si="21">+$D17*V17</f>
        <v>30676.25</v>
      </c>
    </row>
    <row r="18" spans="2:23" ht="20.100000000000001" customHeight="1" thickBot="1" x14ac:dyDescent="0.3">
      <c r="B18" s="4" t="s">
        <v>23</v>
      </c>
      <c r="C18" s="5" t="s">
        <v>58</v>
      </c>
      <c r="D18" s="8">
        <v>2425</v>
      </c>
      <c r="E18" s="6" t="s">
        <v>22</v>
      </c>
      <c r="F18" s="13">
        <v>20</v>
      </c>
      <c r="G18" s="14">
        <f t="shared" si="13"/>
        <v>48500</v>
      </c>
      <c r="H18" s="13">
        <v>16</v>
      </c>
      <c r="I18" s="14">
        <f t="shared" si="14"/>
        <v>38800</v>
      </c>
      <c r="J18" s="13">
        <v>20.46</v>
      </c>
      <c r="K18" s="14">
        <f t="shared" si="15"/>
        <v>49615.5</v>
      </c>
      <c r="L18" s="13">
        <v>13.6</v>
      </c>
      <c r="M18" s="14">
        <f t="shared" si="16"/>
        <v>32980</v>
      </c>
      <c r="N18" s="13">
        <v>25</v>
      </c>
      <c r="O18" s="14">
        <f t="shared" si="17"/>
        <v>60625</v>
      </c>
      <c r="P18" s="13">
        <v>26</v>
      </c>
      <c r="Q18" s="14">
        <f t="shared" si="18"/>
        <v>63050</v>
      </c>
      <c r="R18" s="13">
        <v>17</v>
      </c>
      <c r="S18" s="14">
        <f t="shared" si="19"/>
        <v>41225</v>
      </c>
      <c r="T18" s="13">
        <v>11</v>
      </c>
      <c r="U18" s="14">
        <f t="shared" si="20"/>
        <v>26675</v>
      </c>
      <c r="V18" s="13">
        <v>20</v>
      </c>
      <c r="W18" s="14">
        <f t="shared" si="21"/>
        <v>48500</v>
      </c>
    </row>
    <row r="19" spans="2:23" ht="20.100000000000001" customHeight="1" thickBot="1" x14ac:dyDescent="0.3">
      <c r="B19" s="4" t="s">
        <v>24</v>
      </c>
      <c r="C19" s="5" t="s">
        <v>25</v>
      </c>
      <c r="D19" s="6">
        <v>1</v>
      </c>
      <c r="E19" s="6" t="s">
        <v>13</v>
      </c>
      <c r="F19" s="13">
        <v>1000</v>
      </c>
      <c r="G19" s="14">
        <f t="shared" si="13"/>
        <v>1000</v>
      </c>
      <c r="H19" s="13">
        <v>150</v>
      </c>
      <c r="I19" s="14">
        <f t="shared" si="14"/>
        <v>150</v>
      </c>
      <c r="J19" s="13">
        <v>436.99</v>
      </c>
      <c r="K19" s="14">
        <f t="shared" si="15"/>
        <v>436.99</v>
      </c>
      <c r="L19" s="13">
        <v>630</v>
      </c>
      <c r="M19" s="14">
        <f t="shared" si="16"/>
        <v>630</v>
      </c>
      <c r="N19" s="13">
        <v>1500</v>
      </c>
      <c r="O19" s="14">
        <f t="shared" si="17"/>
        <v>1500</v>
      </c>
      <c r="P19" s="13">
        <v>1000</v>
      </c>
      <c r="Q19" s="14">
        <f t="shared" si="18"/>
        <v>1000</v>
      </c>
      <c r="R19" s="13">
        <v>750</v>
      </c>
      <c r="S19" s="14">
        <f t="shared" si="19"/>
        <v>750</v>
      </c>
      <c r="T19" s="13">
        <v>1000</v>
      </c>
      <c r="U19" s="14">
        <f t="shared" si="20"/>
        <v>1000</v>
      </c>
      <c r="V19" s="13">
        <v>1500</v>
      </c>
      <c r="W19" s="14">
        <f t="shared" si="21"/>
        <v>1500</v>
      </c>
    </row>
    <row r="20" spans="2:23" ht="20.100000000000001" customHeight="1" thickBot="1" x14ac:dyDescent="0.3">
      <c r="B20" s="4" t="s">
        <v>26</v>
      </c>
      <c r="C20" s="5" t="s">
        <v>27</v>
      </c>
      <c r="D20" s="6">
        <v>1</v>
      </c>
      <c r="E20" s="6" t="s">
        <v>13</v>
      </c>
      <c r="F20" s="13">
        <v>750</v>
      </c>
      <c r="G20" s="14">
        <f t="shared" si="13"/>
        <v>750</v>
      </c>
      <c r="H20" s="13">
        <v>950</v>
      </c>
      <c r="I20" s="14">
        <f t="shared" si="14"/>
        <v>950</v>
      </c>
      <c r="J20" s="13">
        <v>1023.04</v>
      </c>
      <c r="K20" s="14">
        <f t="shared" si="15"/>
        <v>1023.04</v>
      </c>
      <c r="L20" s="13">
        <v>875</v>
      </c>
      <c r="M20" s="14">
        <f t="shared" si="16"/>
        <v>875</v>
      </c>
      <c r="N20" s="13">
        <v>1500</v>
      </c>
      <c r="O20" s="14">
        <f t="shared" si="17"/>
        <v>1500</v>
      </c>
      <c r="P20" s="13">
        <v>1500</v>
      </c>
      <c r="Q20" s="14">
        <f t="shared" si="18"/>
        <v>1500</v>
      </c>
      <c r="R20" s="13">
        <v>2000</v>
      </c>
      <c r="S20" s="14">
        <f t="shared" si="19"/>
        <v>2000</v>
      </c>
      <c r="T20" s="13">
        <v>5000</v>
      </c>
      <c r="U20" s="14">
        <f t="shared" si="20"/>
        <v>5000</v>
      </c>
      <c r="V20" s="13">
        <v>2600</v>
      </c>
      <c r="W20" s="14">
        <f t="shared" si="21"/>
        <v>2600</v>
      </c>
    </row>
    <row r="21" spans="2:23" ht="20.100000000000001" customHeight="1" thickBot="1" x14ac:dyDescent="0.3">
      <c r="B21" s="4" t="s">
        <v>28</v>
      </c>
      <c r="C21" s="5" t="s">
        <v>29</v>
      </c>
      <c r="D21" s="6">
        <v>460</v>
      </c>
      <c r="E21" s="6" t="s">
        <v>11</v>
      </c>
      <c r="F21" s="13">
        <v>5</v>
      </c>
      <c r="G21" s="14">
        <f t="shared" si="13"/>
        <v>2300</v>
      </c>
      <c r="H21" s="13">
        <v>3</v>
      </c>
      <c r="I21" s="14">
        <f t="shared" si="14"/>
        <v>1380</v>
      </c>
      <c r="J21" s="13">
        <v>3.1</v>
      </c>
      <c r="K21" s="14">
        <f t="shared" si="15"/>
        <v>1426</v>
      </c>
      <c r="L21" s="13">
        <v>3.78</v>
      </c>
      <c r="M21" s="14">
        <f t="shared" si="16"/>
        <v>1738.8</v>
      </c>
      <c r="N21" s="13">
        <v>8</v>
      </c>
      <c r="O21" s="14">
        <f t="shared" si="17"/>
        <v>3680</v>
      </c>
      <c r="P21" s="13">
        <v>1.5</v>
      </c>
      <c r="Q21" s="14">
        <f t="shared" si="18"/>
        <v>690</v>
      </c>
      <c r="R21" s="13">
        <v>3</v>
      </c>
      <c r="S21" s="14">
        <f t="shared" si="19"/>
        <v>1380</v>
      </c>
      <c r="T21" s="13">
        <v>1</v>
      </c>
      <c r="U21" s="14">
        <f t="shared" si="20"/>
        <v>460</v>
      </c>
      <c r="V21" s="13">
        <v>2</v>
      </c>
      <c r="W21" s="14">
        <f t="shared" si="21"/>
        <v>920</v>
      </c>
    </row>
    <row r="22" spans="2:23" ht="20.100000000000001" customHeight="1" thickBot="1" x14ac:dyDescent="0.3">
      <c r="B22" s="4" t="s">
        <v>30</v>
      </c>
      <c r="C22" s="5" t="s">
        <v>31</v>
      </c>
      <c r="D22" s="6">
        <v>45</v>
      </c>
      <c r="E22" s="6" t="s">
        <v>11</v>
      </c>
      <c r="F22" s="13">
        <v>10</v>
      </c>
      <c r="G22" s="14">
        <f t="shared" si="13"/>
        <v>450</v>
      </c>
      <c r="H22" s="13">
        <v>12</v>
      </c>
      <c r="I22" s="14">
        <f t="shared" si="14"/>
        <v>540</v>
      </c>
      <c r="J22" s="13">
        <v>6.19</v>
      </c>
      <c r="K22" s="14">
        <f t="shared" si="15"/>
        <v>278.55</v>
      </c>
      <c r="L22" s="13">
        <v>7.56</v>
      </c>
      <c r="M22" s="14">
        <f t="shared" si="16"/>
        <v>340.2</v>
      </c>
      <c r="N22" s="13">
        <v>8</v>
      </c>
      <c r="O22" s="14">
        <f t="shared" si="17"/>
        <v>360</v>
      </c>
      <c r="P22" s="13">
        <v>5</v>
      </c>
      <c r="Q22" s="14">
        <f t="shared" si="18"/>
        <v>225</v>
      </c>
      <c r="R22" s="13">
        <v>6</v>
      </c>
      <c r="S22" s="14">
        <f t="shared" si="19"/>
        <v>270</v>
      </c>
      <c r="T22" s="13">
        <v>5</v>
      </c>
      <c r="U22" s="14">
        <f t="shared" si="20"/>
        <v>225</v>
      </c>
      <c r="V22" s="13">
        <v>5</v>
      </c>
      <c r="W22" s="14">
        <f t="shared" si="21"/>
        <v>225</v>
      </c>
    </row>
    <row r="23" spans="2:23" ht="20.100000000000001" customHeight="1" thickBot="1" x14ac:dyDescent="0.3">
      <c r="B23" s="4" t="s">
        <v>32</v>
      </c>
      <c r="C23" s="5" t="s">
        <v>33</v>
      </c>
      <c r="D23" s="6">
        <v>189</v>
      </c>
      <c r="E23" s="6" t="s">
        <v>11</v>
      </c>
      <c r="F23" s="13">
        <v>10</v>
      </c>
      <c r="G23" s="14">
        <f t="shared" si="13"/>
        <v>1890</v>
      </c>
      <c r="H23" s="13">
        <v>12</v>
      </c>
      <c r="I23" s="14">
        <f t="shared" si="14"/>
        <v>2268</v>
      </c>
      <c r="J23" s="13">
        <v>6.19</v>
      </c>
      <c r="K23" s="14">
        <f t="shared" si="15"/>
        <v>1169.9100000000001</v>
      </c>
      <c r="L23" s="13">
        <v>7.56</v>
      </c>
      <c r="M23" s="14">
        <f t="shared" si="16"/>
        <v>1428.84</v>
      </c>
      <c r="N23" s="13">
        <v>8</v>
      </c>
      <c r="O23" s="14">
        <f t="shared" si="17"/>
        <v>1512</v>
      </c>
      <c r="P23" s="13">
        <v>6</v>
      </c>
      <c r="Q23" s="14">
        <f t="shared" si="18"/>
        <v>1134</v>
      </c>
      <c r="R23" s="13">
        <v>6</v>
      </c>
      <c r="S23" s="14">
        <f t="shared" si="19"/>
        <v>1134</v>
      </c>
      <c r="T23" s="13">
        <v>5</v>
      </c>
      <c r="U23" s="14">
        <f t="shared" si="20"/>
        <v>945</v>
      </c>
      <c r="V23" s="13">
        <v>5</v>
      </c>
      <c r="W23" s="14">
        <f t="shared" si="21"/>
        <v>945</v>
      </c>
    </row>
    <row r="24" spans="2:23" ht="20.100000000000001" customHeight="1" thickBot="1" x14ac:dyDescent="0.3">
      <c r="B24" s="4" t="s">
        <v>34</v>
      </c>
      <c r="C24" s="5" t="s">
        <v>35</v>
      </c>
      <c r="D24" s="6">
        <v>1</v>
      </c>
      <c r="E24" s="6" t="s">
        <v>13</v>
      </c>
      <c r="F24" s="13">
        <v>250</v>
      </c>
      <c r="G24" s="14">
        <f t="shared" si="13"/>
        <v>250</v>
      </c>
      <c r="H24" s="13">
        <v>200</v>
      </c>
      <c r="I24" s="14">
        <f t="shared" si="14"/>
        <v>200</v>
      </c>
      <c r="J24" s="13">
        <v>276.44</v>
      </c>
      <c r="K24" s="14">
        <f t="shared" si="15"/>
        <v>276.44</v>
      </c>
      <c r="L24" s="13">
        <v>337.5</v>
      </c>
      <c r="M24" s="14">
        <f t="shared" si="16"/>
        <v>337.5</v>
      </c>
      <c r="N24" s="13">
        <v>500</v>
      </c>
      <c r="O24" s="14">
        <f t="shared" si="17"/>
        <v>500</v>
      </c>
      <c r="P24" s="13">
        <v>600</v>
      </c>
      <c r="Q24" s="14">
        <f t="shared" si="18"/>
        <v>600</v>
      </c>
      <c r="R24" s="13">
        <v>300</v>
      </c>
      <c r="S24" s="14">
        <f t="shared" si="19"/>
        <v>300</v>
      </c>
      <c r="T24" s="13">
        <v>560</v>
      </c>
      <c r="U24" s="14">
        <f t="shared" si="20"/>
        <v>560</v>
      </c>
      <c r="V24" s="13">
        <v>250</v>
      </c>
      <c r="W24" s="14">
        <f t="shared" si="21"/>
        <v>250</v>
      </c>
    </row>
    <row r="25" spans="2:23" ht="20.100000000000001" customHeight="1" thickBot="1" x14ac:dyDescent="0.3">
      <c r="B25" s="4" t="s">
        <v>36</v>
      </c>
      <c r="C25" s="5" t="s">
        <v>37</v>
      </c>
      <c r="D25" s="6">
        <v>1</v>
      </c>
      <c r="E25" s="6" t="s">
        <v>13</v>
      </c>
      <c r="F25" s="13">
        <v>250</v>
      </c>
      <c r="G25" s="14">
        <f t="shared" si="13"/>
        <v>250</v>
      </c>
      <c r="H25" s="13">
        <v>200</v>
      </c>
      <c r="I25" s="14">
        <f t="shared" si="14"/>
        <v>200</v>
      </c>
      <c r="J25" s="13">
        <v>276.44</v>
      </c>
      <c r="K25" s="14">
        <f t="shared" si="15"/>
        <v>276.44</v>
      </c>
      <c r="L25" s="13">
        <v>337.5</v>
      </c>
      <c r="M25" s="14">
        <f t="shared" si="16"/>
        <v>337.5</v>
      </c>
      <c r="N25" s="13">
        <v>500</v>
      </c>
      <c r="O25" s="14">
        <f t="shared" si="17"/>
        <v>500</v>
      </c>
      <c r="P25" s="13">
        <v>450</v>
      </c>
      <c r="Q25" s="14">
        <f t="shared" si="18"/>
        <v>450</v>
      </c>
      <c r="R25" s="13">
        <v>300</v>
      </c>
      <c r="S25" s="14">
        <f t="shared" si="19"/>
        <v>300</v>
      </c>
      <c r="T25" s="13">
        <v>560</v>
      </c>
      <c r="U25" s="14">
        <f t="shared" si="20"/>
        <v>560</v>
      </c>
      <c r="V25" s="13">
        <v>250</v>
      </c>
      <c r="W25" s="14">
        <f t="shared" si="21"/>
        <v>250</v>
      </c>
    </row>
    <row r="26" spans="2:23" ht="20.100000000000001" customHeight="1" thickBot="1" x14ac:dyDescent="0.3">
      <c r="B26" s="4" t="s">
        <v>38</v>
      </c>
      <c r="C26" s="5" t="s">
        <v>39</v>
      </c>
      <c r="D26" s="6">
        <v>1</v>
      </c>
      <c r="E26" s="6" t="s">
        <v>13</v>
      </c>
      <c r="F26" s="13">
        <v>250</v>
      </c>
      <c r="G26" s="14">
        <f t="shared" si="13"/>
        <v>250</v>
      </c>
      <c r="H26" s="13">
        <v>200</v>
      </c>
      <c r="I26" s="14">
        <f t="shared" si="14"/>
        <v>200</v>
      </c>
      <c r="J26" s="13">
        <v>387.01</v>
      </c>
      <c r="K26" s="14">
        <f t="shared" si="15"/>
        <v>387.01</v>
      </c>
      <c r="L26" s="13">
        <v>470</v>
      </c>
      <c r="M26" s="14">
        <f t="shared" si="16"/>
        <v>470</v>
      </c>
      <c r="N26" s="13">
        <v>500</v>
      </c>
      <c r="O26" s="14">
        <f t="shared" si="17"/>
        <v>500</v>
      </c>
      <c r="P26" s="13">
        <v>200</v>
      </c>
      <c r="Q26" s="14">
        <f t="shared" si="18"/>
        <v>200</v>
      </c>
      <c r="R26" s="13">
        <v>400</v>
      </c>
      <c r="S26" s="14">
        <f t="shared" si="19"/>
        <v>400</v>
      </c>
      <c r="T26" s="13">
        <v>560</v>
      </c>
      <c r="U26" s="14">
        <f t="shared" si="20"/>
        <v>560</v>
      </c>
      <c r="V26" s="13">
        <v>350</v>
      </c>
      <c r="W26" s="14">
        <f t="shared" si="21"/>
        <v>350</v>
      </c>
    </row>
    <row r="27" spans="2:23" ht="20.100000000000001" customHeight="1" thickBot="1" x14ac:dyDescent="0.3">
      <c r="B27" s="4" t="s">
        <v>40</v>
      </c>
      <c r="C27" s="5" t="s">
        <v>41</v>
      </c>
      <c r="D27" s="6">
        <v>1</v>
      </c>
      <c r="E27" s="6" t="s">
        <v>17</v>
      </c>
      <c r="F27" s="13" t="s">
        <v>42</v>
      </c>
      <c r="G27" s="13" t="s">
        <v>42</v>
      </c>
      <c r="H27" s="13" t="s">
        <v>42</v>
      </c>
      <c r="I27" s="13" t="s">
        <v>42</v>
      </c>
      <c r="J27" s="13" t="s">
        <v>42</v>
      </c>
      <c r="K27" s="13" t="s">
        <v>42</v>
      </c>
      <c r="L27" s="13" t="s">
        <v>42</v>
      </c>
      <c r="M27" s="13" t="s">
        <v>42</v>
      </c>
      <c r="N27" s="13" t="s">
        <v>42</v>
      </c>
      <c r="O27" s="13" t="s">
        <v>42</v>
      </c>
      <c r="P27" s="13" t="s">
        <v>42</v>
      </c>
      <c r="Q27" s="13" t="s">
        <v>42</v>
      </c>
      <c r="R27" s="13" t="s">
        <v>42</v>
      </c>
      <c r="S27" s="13" t="s">
        <v>42</v>
      </c>
      <c r="T27" s="13" t="s">
        <v>42</v>
      </c>
      <c r="U27" s="13" t="s">
        <v>42</v>
      </c>
      <c r="V27" s="13" t="s">
        <v>42</v>
      </c>
      <c r="W27" s="13" t="s">
        <v>42</v>
      </c>
    </row>
    <row r="28" spans="2:23" ht="20.100000000000001" customHeight="1" thickBot="1" x14ac:dyDescent="0.3">
      <c r="B28" s="4" t="s">
        <v>43</v>
      </c>
      <c r="C28" s="5" t="s">
        <v>44</v>
      </c>
      <c r="D28" s="6">
        <v>1</v>
      </c>
      <c r="E28" s="6" t="s">
        <v>17</v>
      </c>
      <c r="F28" s="13">
        <v>2000</v>
      </c>
      <c r="G28" s="13">
        <v>2000</v>
      </c>
      <c r="H28" s="13">
        <v>2000</v>
      </c>
      <c r="I28" s="13">
        <v>2000</v>
      </c>
      <c r="J28" s="13">
        <v>2000</v>
      </c>
      <c r="K28" s="13">
        <v>2000</v>
      </c>
      <c r="L28" s="13">
        <v>2000</v>
      </c>
      <c r="M28" s="13">
        <v>2000</v>
      </c>
      <c r="N28" s="13">
        <v>2000</v>
      </c>
      <c r="O28" s="13">
        <v>2000</v>
      </c>
      <c r="P28" s="13">
        <v>2000</v>
      </c>
      <c r="Q28" s="13">
        <v>2000</v>
      </c>
      <c r="R28" s="13">
        <v>2000</v>
      </c>
      <c r="S28" s="13">
        <v>2000</v>
      </c>
      <c r="T28" s="13">
        <v>2000</v>
      </c>
      <c r="U28" s="13">
        <v>2000</v>
      </c>
      <c r="V28" s="13">
        <v>2000</v>
      </c>
      <c r="W28" s="13">
        <v>2000</v>
      </c>
    </row>
    <row r="29" spans="2:23" ht="20.100000000000001" customHeight="1" thickBot="1" x14ac:dyDescent="0.3">
      <c r="B29" s="4" t="s">
        <v>45</v>
      </c>
      <c r="C29" s="9" t="s">
        <v>46</v>
      </c>
      <c r="D29" s="6">
        <v>1</v>
      </c>
      <c r="E29" s="6" t="s">
        <v>7</v>
      </c>
      <c r="F29" s="13">
        <v>-5000</v>
      </c>
      <c r="G29" s="14">
        <f>+$D29*F29</f>
        <v>-5000</v>
      </c>
      <c r="H29" s="13">
        <v>-7500</v>
      </c>
      <c r="I29" s="14">
        <f t="shared" ref="I29:M29" si="22">+$D29*H29</f>
        <v>-7500</v>
      </c>
      <c r="J29" s="13">
        <v>-2300</v>
      </c>
      <c r="K29" s="14">
        <f t="shared" si="22"/>
        <v>-2300</v>
      </c>
      <c r="L29" s="13">
        <v>-1</v>
      </c>
      <c r="M29" s="14">
        <f t="shared" si="22"/>
        <v>-1</v>
      </c>
      <c r="N29" s="13">
        <v>0</v>
      </c>
      <c r="O29" s="14">
        <f>+$D29*N29</f>
        <v>0</v>
      </c>
      <c r="P29" s="13">
        <v>-20000</v>
      </c>
      <c r="Q29" s="14">
        <f>+$D29*P29</f>
        <v>-20000</v>
      </c>
      <c r="R29" s="13">
        <v>-23800</v>
      </c>
      <c r="S29" s="14">
        <f>+$D29*R29</f>
        <v>-23800</v>
      </c>
      <c r="T29" s="13">
        <v>-30000</v>
      </c>
      <c r="U29" s="14">
        <f>+$D29*T29</f>
        <v>-30000</v>
      </c>
      <c r="V29" s="13">
        <v>-6000</v>
      </c>
      <c r="W29" s="14">
        <f>+$D29*V29</f>
        <v>-6000</v>
      </c>
    </row>
    <row r="30" spans="2:23" ht="20.100000000000001" customHeight="1" thickBot="1" x14ac:dyDescent="0.3">
      <c r="B30" s="10" t="s">
        <v>47</v>
      </c>
      <c r="C30" s="11" t="s">
        <v>48</v>
      </c>
      <c r="D30" s="12">
        <v>302</v>
      </c>
      <c r="E30" s="12" t="s">
        <v>11</v>
      </c>
      <c r="F30" s="13">
        <v>250</v>
      </c>
      <c r="G30" s="14">
        <f t="shared" ref="G30:G32" si="23">+$D30*F30</f>
        <v>75500</v>
      </c>
      <c r="H30" s="13">
        <v>47</v>
      </c>
      <c r="I30" s="14">
        <f t="shared" ref="I30:I32" si="24">+$D30*H30</f>
        <v>14194</v>
      </c>
      <c r="J30" s="13">
        <v>51.97</v>
      </c>
      <c r="K30" s="14">
        <f t="shared" ref="K30:K32" si="25">+$D30*J30</f>
        <v>15694.94</v>
      </c>
      <c r="L30" s="13">
        <v>58.75</v>
      </c>
      <c r="M30" s="14">
        <f t="shared" ref="M30:M32" si="26">+$D30*L30</f>
        <v>17742.5</v>
      </c>
      <c r="N30" s="13">
        <v>65</v>
      </c>
      <c r="O30" s="14">
        <f>+$D30*N30</f>
        <v>19630</v>
      </c>
      <c r="P30" s="13">
        <v>65</v>
      </c>
      <c r="Q30" s="14">
        <f>+$D30*P30</f>
        <v>19630</v>
      </c>
      <c r="R30" s="13">
        <v>42</v>
      </c>
      <c r="S30" s="14">
        <f>+$D30*R30</f>
        <v>12684</v>
      </c>
      <c r="T30" s="13">
        <v>50</v>
      </c>
      <c r="U30" s="14">
        <f>+$D30*T30</f>
        <v>15100</v>
      </c>
      <c r="V30" s="13">
        <v>36</v>
      </c>
      <c r="W30" s="14">
        <f>+$D30*V30</f>
        <v>10872</v>
      </c>
    </row>
    <row r="31" spans="2:23" ht="20.100000000000001" customHeight="1" thickBot="1" x14ac:dyDescent="0.3">
      <c r="B31" s="4" t="s">
        <v>49</v>
      </c>
      <c r="C31" s="5" t="s">
        <v>50</v>
      </c>
      <c r="D31" s="6">
        <v>293</v>
      </c>
      <c r="E31" s="6" t="s">
        <v>11</v>
      </c>
      <c r="F31" s="13">
        <v>250</v>
      </c>
      <c r="G31" s="14">
        <f t="shared" si="23"/>
        <v>73250</v>
      </c>
      <c r="H31" s="13">
        <v>47</v>
      </c>
      <c r="I31" s="14">
        <f t="shared" si="24"/>
        <v>13771</v>
      </c>
      <c r="J31" s="13">
        <v>51.97</v>
      </c>
      <c r="K31" s="14">
        <f t="shared" si="25"/>
        <v>15227.21</v>
      </c>
      <c r="L31" s="13">
        <v>58.75</v>
      </c>
      <c r="M31" s="14">
        <f t="shared" si="26"/>
        <v>17213.75</v>
      </c>
      <c r="N31" s="13">
        <v>65</v>
      </c>
      <c r="O31" s="14">
        <f>+$D31*N31</f>
        <v>19045</v>
      </c>
      <c r="P31" s="13">
        <v>65</v>
      </c>
      <c r="Q31" s="14">
        <f>+$D31*P31</f>
        <v>19045</v>
      </c>
      <c r="R31" s="13">
        <v>42</v>
      </c>
      <c r="S31" s="14">
        <f>+$D31*R31</f>
        <v>12306</v>
      </c>
      <c r="T31" s="13">
        <v>50</v>
      </c>
      <c r="U31" s="14">
        <f>+$D31*T31</f>
        <v>14650</v>
      </c>
      <c r="V31" s="13">
        <v>37</v>
      </c>
      <c r="W31" s="14">
        <f>+$D31*V31</f>
        <v>10841</v>
      </c>
    </row>
    <row r="32" spans="2:23" ht="20.100000000000001" customHeight="1" thickBot="1" x14ac:dyDescent="0.3">
      <c r="B32" s="4" t="s">
        <v>51</v>
      </c>
      <c r="C32" s="5" t="s">
        <v>52</v>
      </c>
      <c r="D32" s="6">
        <v>284</v>
      </c>
      <c r="E32" s="6" t="s">
        <v>11</v>
      </c>
      <c r="F32" s="13">
        <v>250</v>
      </c>
      <c r="G32" s="14">
        <f t="shared" si="23"/>
        <v>71000</v>
      </c>
      <c r="H32" s="13">
        <v>50</v>
      </c>
      <c r="I32" s="14">
        <f t="shared" si="24"/>
        <v>14200</v>
      </c>
      <c r="J32" s="13">
        <v>55.29</v>
      </c>
      <c r="K32" s="14">
        <f t="shared" si="25"/>
        <v>15702.36</v>
      </c>
      <c r="L32" s="13">
        <v>62.5</v>
      </c>
      <c r="M32" s="14">
        <f t="shared" si="26"/>
        <v>17750</v>
      </c>
      <c r="N32" s="13">
        <v>65</v>
      </c>
      <c r="O32" s="14">
        <f>+$D32*N32</f>
        <v>18460</v>
      </c>
      <c r="P32" s="13">
        <v>65</v>
      </c>
      <c r="Q32" s="14">
        <f>+$D32*P32</f>
        <v>18460</v>
      </c>
      <c r="R32" s="13">
        <v>57</v>
      </c>
      <c r="S32" s="14">
        <f>+$D32*R32</f>
        <v>16188</v>
      </c>
      <c r="T32" s="13">
        <v>53</v>
      </c>
      <c r="U32" s="14">
        <f>+$D32*T32</f>
        <v>15052</v>
      </c>
      <c r="V32" s="13">
        <v>50</v>
      </c>
      <c r="W32" s="14">
        <f>+$D32*V32</f>
        <v>14200</v>
      </c>
    </row>
    <row r="33" spans="2:23" ht="20.100000000000001" customHeight="1" thickBot="1" x14ac:dyDescent="0.3">
      <c r="B33" s="7"/>
      <c r="F33" s="16"/>
      <c r="G33" s="17">
        <f>SUM(G4:G32)-G16</f>
        <v>1258607</v>
      </c>
      <c r="H33" s="16"/>
      <c r="I33" s="17">
        <f>SUM(I4:I32)-I16</f>
        <v>637653</v>
      </c>
      <c r="J33" s="16"/>
      <c r="K33" s="17">
        <f>SUM(K4:K32)-K16</f>
        <v>711386.62</v>
      </c>
      <c r="L33" s="16"/>
      <c r="M33" s="17">
        <f>SUM(M4:M32)-M16</f>
        <v>832584.99000000011</v>
      </c>
      <c r="N33" s="16"/>
      <c r="O33" s="17">
        <f>SUM(O4:O32)-O16</f>
        <v>942888</v>
      </c>
      <c r="P33" s="16"/>
      <c r="Q33" s="17">
        <f>SUM(Q4:Q32)-Q16</f>
        <v>943854</v>
      </c>
      <c r="R33" s="16"/>
      <c r="S33" s="17">
        <f>SUM(S4:S32)-S16</f>
        <v>1026812</v>
      </c>
      <c r="T33" s="16"/>
      <c r="U33" s="17">
        <f>SUM(U4:U32)-U16</f>
        <v>1183913</v>
      </c>
      <c r="V33" s="16"/>
      <c r="W33" s="17">
        <f>SUM(W4:W32)-W16</f>
        <v>1548000</v>
      </c>
    </row>
    <row r="34" spans="2:23" ht="20.100000000000001" customHeight="1" x14ac:dyDescent="0.25"/>
    <row r="35" spans="2:23" ht="20.100000000000001" customHeight="1" x14ac:dyDescent="0.25"/>
    <row r="36" spans="2:23" ht="20.100000000000001" customHeight="1" x14ac:dyDescent="0.25"/>
    <row r="37" spans="2:23" ht="20.100000000000001" customHeight="1" x14ac:dyDescent="0.25"/>
    <row r="38" spans="2:23" ht="20.100000000000001" customHeight="1" x14ac:dyDescent="0.25"/>
    <row r="39" spans="2:23" ht="20.100000000000001" customHeight="1" x14ac:dyDescent="0.25"/>
    <row r="40" spans="2:23" ht="20.100000000000001" customHeight="1" x14ac:dyDescent="0.25"/>
    <row r="41" spans="2:23" ht="20.100000000000001" customHeight="1" x14ac:dyDescent="0.25"/>
    <row r="42" spans="2:23" ht="20.100000000000001" customHeight="1" x14ac:dyDescent="0.25"/>
    <row r="43" spans="2:23" ht="20.100000000000001" customHeight="1" x14ac:dyDescent="0.25"/>
    <row r="44" spans="2:23" ht="20.100000000000001" customHeight="1" x14ac:dyDescent="0.25"/>
    <row r="45" spans="2:23" ht="20.100000000000001" customHeight="1" x14ac:dyDescent="0.25"/>
    <row r="46" spans="2:23" ht="20.100000000000001" customHeight="1" x14ac:dyDescent="0.25"/>
    <row r="47" spans="2:23" ht="20.100000000000001" customHeight="1" x14ac:dyDescent="0.25"/>
    <row r="48" spans="2:23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mergeCells count="10">
    <mergeCell ref="R2:S2"/>
    <mergeCell ref="P2:Q2"/>
    <mergeCell ref="T2:U2"/>
    <mergeCell ref="N2:O2"/>
    <mergeCell ref="V2:W2"/>
    <mergeCell ref="F2:G2"/>
    <mergeCell ref="H2:I2"/>
    <mergeCell ref="J2:K2"/>
    <mergeCell ref="L2:M2"/>
    <mergeCell ref="B2:E2"/>
  </mergeCells>
  <pageMargins left="0.7" right="0.7" top="0.75" bottom="0.75" header="0.3" footer="0.3"/>
  <pageSetup paperSize="17" scale="60" orientation="landscape" r:id="rId1"/>
  <ignoredErrors>
    <ignoredError sqref="I16 G16 K16 M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McGoldrick, James F</dc:creator>
  <cp:lastModifiedBy>Rosanne Hochuli</cp:lastModifiedBy>
  <cp:lastPrinted>2021-07-06T17:54:51Z</cp:lastPrinted>
  <dcterms:created xsi:type="dcterms:W3CDTF">2021-07-02T16:50:59Z</dcterms:created>
  <dcterms:modified xsi:type="dcterms:W3CDTF">2021-07-06T18:02:28Z</dcterms:modified>
</cp:coreProperties>
</file>