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PRAFiles\2024 Documents\"/>
    </mc:Choice>
  </mc:AlternateContent>
  <xr:revisionPtr revIDLastSave="0" documentId="8_{A65B0851-200F-4C87-95E4-8DA9818DEBB5}" xr6:coauthVersionLast="36" xr6:coauthVersionMax="36" xr10:uidLastSave="{00000000-0000-0000-0000-000000000000}"/>
  <bookViews>
    <workbookView xWindow="32760" yWindow="32760" windowWidth="25200" windowHeight="11130" xr2:uid="{00000000-000D-0000-FFFF-FFFF00000000}"/>
  </bookViews>
  <sheets>
    <sheet name="Bid Eval Open 230802" sheetId="1" r:id="rId1"/>
    <sheet name="Sheet2" sheetId="16" r:id="rId2"/>
  </sheets>
  <definedNames>
    <definedName name="_xlnm.Print_Area" localSheetId="0">'Bid Eval Open 230802'!$A$1:$Q$50</definedName>
  </definedNames>
  <calcPr calcId="191029" iterateDelta="1E-4"/>
</workbook>
</file>

<file path=xl/calcChain.xml><?xml version="1.0" encoding="utf-8"?>
<calcChain xmlns="http://schemas.openxmlformats.org/spreadsheetml/2006/main">
  <c r="Q45" i="1" l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10" i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G34" i="1"/>
  <c r="G35" i="1"/>
  <c r="G36" i="1"/>
  <c r="G37" i="1"/>
  <c r="G38" i="1"/>
  <c r="G39" i="1"/>
  <c r="G40" i="1"/>
  <c r="G41" i="1"/>
  <c r="G42" i="1"/>
  <c r="G43" i="1"/>
  <c r="G44" i="1"/>
  <c r="G45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I47" i="1" l="1"/>
  <c r="Q47" i="1"/>
  <c r="O47" i="1"/>
  <c r="M47" i="1"/>
  <c r="K47" i="1"/>
  <c r="G47" i="1"/>
</calcChain>
</file>

<file path=xl/sharedStrings.xml><?xml version="1.0" encoding="utf-8"?>
<sst xmlns="http://schemas.openxmlformats.org/spreadsheetml/2006/main" count="143" uniqueCount="80">
  <si>
    <t>Item #</t>
  </si>
  <si>
    <t>Description</t>
  </si>
  <si>
    <t>Quantity</t>
  </si>
  <si>
    <t>Unit</t>
  </si>
  <si>
    <t>Unit Price</t>
  </si>
  <si>
    <t>Amount</t>
  </si>
  <si>
    <t>Contractor Name</t>
  </si>
  <si>
    <t>Street Address</t>
  </si>
  <si>
    <t>Engineer's Estimate</t>
  </si>
  <si>
    <t>City/State/Zip</t>
  </si>
  <si>
    <t>Black Rock</t>
  </si>
  <si>
    <t>Top Line</t>
  </si>
  <si>
    <t>S&amp;G Paving</t>
  </si>
  <si>
    <t>LF</t>
  </si>
  <si>
    <t>SY</t>
  </si>
  <si>
    <t>TON</t>
  </si>
  <si>
    <t>SF</t>
  </si>
  <si>
    <t>UNIT</t>
  </si>
  <si>
    <t>1316 Englishtown Road</t>
  </si>
  <si>
    <t>Old Bridge, NJ 08857</t>
  </si>
  <si>
    <t xml:space="preserve"> </t>
  </si>
  <si>
    <t>22 Fifth Street</t>
  </si>
  <si>
    <t>PO Drawer 556</t>
  </si>
  <si>
    <t>Farmingdale, NJ 07727</t>
  </si>
  <si>
    <t>West Windsor Township</t>
  </si>
  <si>
    <t>Mercer County</t>
  </si>
  <si>
    <t>PROJECT TOTAL:</t>
  </si>
  <si>
    <t>NJDOT NParticipating Road Portion</t>
  </si>
  <si>
    <t>Earle Asphslt</t>
  </si>
  <si>
    <t>Somerville, NJ</t>
  </si>
  <si>
    <t>CCM Contracting</t>
  </si>
  <si>
    <t>336 Route 22</t>
  </si>
  <si>
    <t>Green Brook, NJ 08812</t>
  </si>
  <si>
    <t>Municipality</t>
  </si>
  <si>
    <t>Project</t>
  </si>
  <si>
    <t>County</t>
  </si>
  <si>
    <t>GAL</t>
  </si>
  <si>
    <t>CY</t>
  </si>
  <si>
    <t>LS</t>
  </si>
  <si>
    <t>DOL</t>
  </si>
  <si>
    <t>HR</t>
  </si>
  <si>
    <t>bid values don't match</t>
  </si>
  <si>
    <t>total does</t>
  </si>
  <si>
    <t>LA-2022 MA WWT Bear Brook Road Resurfacing Project</t>
  </si>
  <si>
    <t>Mobilization</t>
  </si>
  <si>
    <t>Asphalt Price Adjustment</t>
  </si>
  <si>
    <t>Fuel Price Adjustment</t>
  </si>
  <si>
    <t>Breakaway Barricade (If And Where Directed)</t>
  </si>
  <si>
    <t>Traffic Cone (If And Where Directed)</t>
  </si>
  <si>
    <t>Drum (If And Where Directed)</t>
  </si>
  <si>
    <t>Construction Signs (If And Where Directed)</t>
  </si>
  <si>
    <t>Breakaway Sign Post, Traffic Control (If And Where Directed)</t>
  </si>
  <si>
    <t>Temporary Pavement Markers (If And Where Directed)</t>
  </si>
  <si>
    <t>Uniform Traffic Control Officer (Njdot Not Participating In This Item)</t>
  </si>
  <si>
    <t>Polymerized Joint Adhesive</t>
  </si>
  <si>
    <t>Hma Milling, 2"</t>
  </si>
  <si>
    <t>5" Hot Mix Asphalt Pavement Repair (If And Where Directed)</t>
  </si>
  <si>
    <t>Hot Mix Asphalt 9.5 M 64 Surface Course</t>
  </si>
  <si>
    <t>Tack Coat</t>
  </si>
  <si>
    <t>Remove Concrete Sidewalk</t>
  </si>
  <si>
    <t>Remove Hot Mix Asphalt Sidewalk</t>
  </si>
  <si>
    <t>Concrete Sidewalk, 4" Thick</t>
  </si>
  <si>
    <t>Dense Graded Aggregate Base Course, Variable Thickness (Iwd)</t>
  </si>
  <si>
    <t>6"X8"X18" Concrete Vertical Curb (Remove And Replace)</t>
  </si>
  <si>
    <t>Detectable Warning Surface</t>
  </si>
  <si>
    <t>Regulatory And Warning Sign</t>
  </si>
  <si>
    <t>Breakaway Sign Post And Hardware</t>
  </si>
  <si>
    <t>Traffic Stripes, 4" Yellow</t>
  </si>
  <si>
    <t>Traffic Stripes, 8" White</t>
  </si>
  <si>
    <t>Traffic Marking Lines, 24" White</t>
  </si>
  <si>
    <t>Traffic Marking Lines, 24" Yellow</t>
  </si>
  <si>
    <t>Traffic Markings, Only White</t>
  </si>
  <si>
    <t>Traffic Markings, Arrow White</t>
  </si>
  <si>
    <t>Ground Mounted Flexible Delineator, White</t>
  </si>
  <si>
    <t>Ground Mounted Flexible Delineator, Yellow</t>
  </si>
  <si>
    <t>Remove And Replace Split Rail Fence</t>
  </si>
  <si>
    <t>Concrete Slope Gutter, 6" Thick</t>
  </si>
  <si>
    <t>Inlet Repair</t>
  </si>
  <si>
    <t>Remove And Replace Curb Piece, Eco Head</t>
  </si>
  <si>
    <t>Solar Bi-Directional Rectangular Rapid Flashing Beacon (Rrfb),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</si>
</sst>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;[Red]&quot;$&quot;#,##0.00"/>
  </numFmts>
  <fonts count="7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 applyAlignment="1">
      <alignment horizontal="right"/>
    </xf>
    <xf numFmtId="164" fontId="2" fillId="0" borderId="12" xfId="0" applyNumberFormat="1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/>
    <xf numFmtId="0" fontId="1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1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2" fillId="0" borderId="12" xfId="0" applyNumberFormat="1" applyFont="1" applyFill="1" applyBorder="1"/>
    <xf numFmtId="0" fontId="2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" xfId="0" applyFont="1" applyBorder="1" applyAlignment="1"/>
    <xf numFmtId="0" fontId="2" fillId="0" borderId="4" xfId="0" applyFont="1" applyBorder="1"/>
    <xf numFmtId="0" fontId="2" fillId="0" borderId="6" xfId="0" applyFont="1" applyBorder="1" applyAlignment="1">
      <alignment wrapText="1"/>
    </xf>
    <xf numFmtId="0" fontId="2" fillId="0" borderId="0" xfId="0" applyFont="1" applyBorder="1" applyAlignment="1"/>
    <xf numFmtId="0" fontId="2" fillId="0" borderId="8" xfId="0" applyFont="1" applyBorder="1"/>
    <xf numFmtId="0" fontId="1" fillId="0" borderId="0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 applyAlignment="1">
      <alignment horizontal="right"/>
    </xf>
    <xf numFmtId="164" fontId="1" fillId="0" borderId="12" xfId="0" applyNumberFormat="1" applyFont="1" applyBorder="1"/>
    <xf numFmtId="0" fontId="1" fillId="0" borderId="0" xfId="0" applyFont="1"/>
    <xf numFmtId="164" fontId="3" fillId="0" borderId="14" xfId="0" applyNumberFormat="1" applyFont="1" applyBorder="1" applyAlignment="1">
      <alignment horizontal="right"/>
    </xf>
    <xf numFmtId="164" fontId="3" fillId="0" borderId="14" xfId="0" applyNumberFormat="1" applyFont="1" applyBorder="1"/>
    <xf numFmtId="0" fontId="2" fillId="0" borderId="0" xfId="0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2" xfId="0" quotePrefix="1" applyFont="1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165" fontId="4" fillId="0" borderId="17" xfId="0" applyNumberFormat="1" applyFont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5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164" fontId="2" fillId="0" borderId="3" xfId="0" applyNumberFormat="1" applyFont="1" applyFill="1" applyBorder="1"/>
    <xf numFmtId="165" fontId="4" fillId="0" borderId="1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6" fillId="0" borderId="12" xfId="0" applyNumberFormat="1" applyFont="1" applyBorder="1"/>
    <xf numFmtId="164" fontId="6" fillId="0" borderId="14" xfId="0" applyNumberFormat="1" applyFont="1" applyBorder="1" applyAlignment="1">
      <alignment horizontal="right" wrapText="1"/>
    </xf>
    <xf numFmtId="164" fontId="6" fillId="0" borderId="14" xfId="0" applyNumberFormat="1" applyFont="1" applyBorder="1"/>
    <xf numFmtId="3" fontId="4" fillId="0" borderId="18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quotePrefix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quotePrefix="1" applyFont="1" applyBorder="1" applyAlignment="1">
      <alignment horizontal="right"/>
    </xf>
    <xf numFmtId="0" fontId="2" fillId="0" borderId="7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7"/>
  <sheetViews>
    <sheetView tabSelected="1" zoomScale="70" zoomScaleNormal="70" workbookViewId="0">
      <selection activeCell="A49" sqref="A49"/>
    </sheetView>
  </sheetViews>
  <sheetFormatPr defaultRowHeight="15.75" x14ac:dyDescent="0.25"/>
  <cols>
    <col min="1" max="1" width="6.5703125" style="6" customWidth="1"/>
    <col min="2" max="2" width="9.85546875" style="6" customWidth="1"/>
    <col min="3" max="3" width="74" style="6" customWidth="1"/>
    <col min="4" max="4" width="11.140625" style="6" customWidth="1"/>
    <col min="5" max="5" width="6.140625" style="6" bestFit="1" customWidth="1"/>
    <col min="6" max="6" width="14.7109375" style="6" customWidth="1"/>
    <col min="7" max="7" width="13.85546875" style="6" bestFit="1" customWidth="1"/>
    <col min="8" max="8" width="16.140625" style="6" customWidth="1"/>
    <col min="9" max="9" width="18.28515625" style="6" bestFit="1" customWidth="1"/>
    <col min="10" max="10" width="17.7109375" style="6" customWidth="1"/>
    <col min="11" max="11" width="13.85546875" style="6" bestFit="1" customWidth="1"/>
    <col min="12" max="12" width="16.7109375" style="6" customWidth="1"/>
    <col min="13" max="13" width="13.85546875" style="6" bestFit="1" customWidth="1"/>
    <col min="14" max="14" width="16" style="6" customWidth="1"/>
    <col min="15" max="15" width="13.85546875" style="6" bestFit="1" customWidth="1"/>
    <col min="16" max="16" width="16.85546875" style="6" customWidth="1"/>
    <col min="17" max="17" width="15.140625" style="6" customWidth="1"/>
    <col min="18" max="18" width="14" style="6" customWidth="1"/>
    <col min="19" max="19" width="2.5703125" style="6" bestFit="1" customWidth="1"/>
    <col min="20" max="20" width="18.5703125" style="7" bestFit="1" customWidth="1"/>
    <col min="21" max="21" width="13.85546875" style="6" bestFit="1" customWidth="1"/>
    <col min="22" max="24" width="9.140625" style="6"/>
    <col min="25" max="25" width="18.5703125" style="6" bestFit="1" customWidth="1"/>
    <col min="26" max="27" width="13.85546875" style="6" bestFit="1" customWidth="1"/>
    <col min="28" max="28" width="18.5703125" style="6" bestFit="1" customWidth="1"/>
    <col min="29" max="29" width="14.28515625" style="6" bestFit="1" customWidth="1"/>
    <col min="30" max="31" width="13.85546875" style="6" bestFit="1" customWidth="1"/>
    <col min="32" max="16384" width="9.140625" style="6"/>
  </cols>
  <sheetData>
    <row r="1" spans="1:29" ht="16.5" thickBot="1" x14ac:dyDescent="0.3">
      <c r="A1" s="75" t="s">
        <v>34</v>
      </c>
      <c r="B1" s="75"/>
      <c r="C1" s="9" t="s">
        <v>43</v>
      </c>
      <c r="D1" s="33"/>
      <c r="E1" s="84"/>
      <c r="F1" s="84"/>
      <c r="G1" s="25"/>
      <c r="H1" s="81" t="s">
        <v>11</v>
      </c>
      <c r="I1" s="81"/>
      <c r="J1" s="81" t="s">
        <v>30</v>
      </c>
      <c r="K1" s="81"/>
      <c r="L1" s="82" t="s">
        <v>28</v>
      </c>
      <c r="M1" s="81"/>
      <c r="N1" s="81" t="s">
        <v>10</v>
      </c>
      <c r="O1" s="81"/>
      <c r="P1" s="81" t="s">
        <v>12</v>
      </c>
      <c r="Q1" s="81"/>
      <c r="R1" s="10"/>
    </row>
    <row r="2" spans="1:29" x14ac:dyDescent="0.25">
      <c r="A2" s="41"/>
      <c r="B2" s="41"/>
      <c r="C2" s="10"/>
      <c r="D2" s="12"/>
      <c r="E2" s="29"/>
      <c r="F2" s="27"/>
      <c r="G2" s="13"/>
      <c r="H2" s="76" t="s">
        <v>6</v>
      </c>
      <c r="I2" s="77"/>
      <c r="J2" s="76" t="s">
        <v>6</v>
      </c>
      <c r="K2" s="77"/>
      <c r="L2" s="76" t="s">
        <v>6</v>
      </c>
      <c r="M2" s="77"/>
      <c r="N2" s="76" t="s">
        <v>6</v>
      </c>
      <c r="O2" s="77"/>
      <c r="P2" s="76" t="s">
        <v>6</v>
      </c>
      <c r="Q2" s="77"/>
      <c r="R2" s="1"/>
      <c r="T2" s="6"/>
      <c r="U2" s="7"/>
    </row>
    <row r="3" spans="1:29" x14ac:dyDescent="0.25">
      <c r="A3" s="83" t="s">
        <v>33</v>
      </c>
      <c r="B3" s="83"/>
      <c r="C3" s="14" t="s">
        <v>24</v>
      </c>
      <c r="D3" s="15"/>
      <c r="E3" s="30"/>
      <c r="F3" s="31"/>
      <c r="G3" s="28"/>
      <c r="H3" s="73" t="s">
        <v>21</v>
      </c>
      <c r="I3" s="74"/>
      <c r="J3" s="73" t="s">
        <v>31</v>
      </c>
      <c r="K3" s="74"/>
      <c r="L3" s="73" t="s">
        <v>22</v>
      </c>
      <c r="M3" s="74"/>
      <c r="N3" s="73" t="s">
        <v>18</v>
      </c>
      <c r="O3" s="74"/>
      <c r="P3" s="73" t="s">
        <v>20</v>
      </c>
      <c r="Q3" s="74"/>
      <c r="R3" s="10"/>
      <c r="T3" s="6"/>
      <c r="U3" s="7"/>
      <c r="Y3" s="7"/>
      <c r="Z3" s="7"/>
      <c r="AA3" s="7"/>
      <c r="AB3" s="7"/>
      <c r="AC3" s="7"/>
    </row>
    <row r="4" spans="1:29" x14ac:dyDescent="0.25">
      <c r="A4" s="41"/>
      <c r="B4" s="41"/>
      <c r="C4" s="10"/>
      <c r="D4" s="12"/>
      <c r="E4" s="78" t="s">
        <v>8</v>
      </c>
      <c r="F4" s="79"/>
      <c r="G4" s="80"/>
      <c r="H4" s="69" t="s">
        <v>7</v>
      </c>
      <c r="I4" s="70"/>
      <c r="J4" s="69" t="s">
        <v>7</v>
      </c>
      <c r="K4" s="70"/>
      <c r="L4" s="69" t="s">
        <v>7</v>
      </c>
      <c r="M4" s="70"/>
      <c r="N4" s="69" t="s">
        <v>7</v>
      </c>
      <c r="O4" s="70"/>
      <c r="P4" s="69" t="s">
        <v>7</v>
      </c>
      <c r="Q4" s="70"/>
      <c r="R4" s="1"/>
      <c r="T4" s="6"/>
      <c r="U4" s="7"/>
    </row>
    <row r="5" spans="1:29" x14ac:dyDescent="0.25">
      <c r="A5" s="75" t="s">
        <v>35</v>
      </c>
      <c r="B5" s="75"/>
      <c r="C5" s="9" t="s">
        <v>25</v>
      </c>
      <c r="D5" s="12"/>
      <c r="E5" s="16"/>
      <c r="F5" s="31"/>
      <c r="G5" s="28"/>
      <c r="H5" s="73" t="s">
        <v>29</v>
      </c>
      <c r="I5" s="74"/>
      <c r="J5" s="73" t="s">
        <v>32</v>
      </c>
      <c r="K5" s="74"/>
      <c r="L5" s="73" t="s">
        <v>23</v>
      </c>
      <c r="M5" s="74"/>
      <c r="N5" s="73" t="s">
        <v>19</v>
      </c>
      <c r="O5" s="74"/>
      <c r="P5" s="73" t="s">
        <v>20</v>
      </c>
      <c r="Q5" s="74"/>
      <c r="R5" s="10"/>
      <c r="S5" s="6">
        <v>1</v>
      </c>
      <c r="T5" s="6" t="s">
        <v>11</v>
      </c>
      <c r="U5" s="7">
        <v>709546.07000000007</v>
      </c>
    </row>
    <row r="6" spans="1:29" x14ac:dyDescent="0.25">
      <c r="A6" s="11"/>
      <c r="B6" s="11"/>
      <c r="C6" s="11"/>
      <c r="D6" s="12"/>
      <c r="E6" s="16"/>
      <c r="F6" s="1"/>
      <c r="G6" s="17"/>
      <c r="H6" s="69" t="s">
        <v>9</v>
      </c>
      <c r="I6" s="70"/>
      <c r="J6" s="69" t="s">
        <v>9</v>
      </c>
      <c r="K6" s="70"/>
      <c r="L6" s="69" t="s">
        <v>9</v>
      </c>
      <c r="M6" s="70"/>
      <c r="N6" s="69" t="s">
        <v>9</v>
      </c>
      <c r="O6" s="70"/>
      <c r="P6" s="69" t="s">
        <v>9</v>
      </c>
      <c r="Q6" s="70"/>
      <c r="R6" s="1"/>
      <c r="S6" s="6">
        <v>2</v>
      </c>
      <c r="T6" s="6" t="s">
        <v>30</v>
      </c>
      <c r="U6" s="7">
        <v>753542.23</v>
      </c>
    </row>
    <row r="7" spans="1:29" x14ac:dyDescent="0.25">
      <c r="A7" s="11"/>
      <c r="B7" s="18"/>
      <c r="C7" s="18"/>
      <c r="D7" s="19"/>
      <c r="E7" s="32"/>
      <c r="F7" s="26"/>
      <c r="G7" s="20"/>
      <c r="H7" s="71"/>
      <c r="I7" s="72"/>
      <c r="J7" s="71"/>
      <c r="K7" s="72"/>
      <c r="L7" s="26"/>
      <c r="M7" s="20"/>
      <c r="N7" s="71"/>
      <c r="O7" s="72"/>
      <c r="P7" s="71"/>
      <c r="Q7" s="72"/>
      <c r="R7" s="1"/>
      <c r="S7" s="6">
        <v>3</v>
      </c>
      <c r="T7" s="6" t="s">
        <v>28</v>
      </c>
      <c r="U7" s="7">
        <v>757213.13</v>
      </c>
    </row>
    <row r="8" spans="1:29" x14ac:dyDescent="0.25">
      <c r="B8" s="21" t="s">
        <v>0</v>
      </c>
      <c r="C8" s="22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5</v>
      </c>
      <c r="J8" s="21" t="s">
        <v>4</v>
      </c>
      <c r="K8" s="21" t="s">
        <v>5</v>
      </c>
      <c r="L8" s="21" t="s">
        <v>4</v>
      </c>
      <c r="M8" s="21" t="s">
        <v>5</v>
      </c>
      <c r="N8" s="21" t="s">
        <v>4</v>
      </c>
      <c r="O8" s="21" t="s">
        <v>5</v>
      </c>
      <c r="P8" s="21" t="s">
        <v>4</v>
      </c>
      <c r="Q8" s="21" t="s">
        <v>5</v>
      </c>
      <c r="R8" s="23"/>
      <c r="S8" s="6">
        <v>4</v>
      </c>
      <c r="T8" s="6" t="s">
        <v>10</v>
      </c>
      <c r="U8" s="7">
        <v>884270.73</v>
      </c>
      <c r="Z8" s="7"/>
    </row>
    <row r="9" spans="1:29" ht="16.5" thickBot="1" x14ac:dyDescent="0.3">
      <c r="B9" s="2"/>
      <c r="C9" s="34" t="s">
        <v>27</v>
      </c>
      <c r="D9" s="2"/>
      <c r="E9" s="2"/>
      <c r="F9" s="3"/>
      <c r="G9" s="4" t="s">
        <v>20</v>
      </c>
      <c r="H9" s="24"/>
      <c r="I9" s="4"/>
      <c r="J9" s="4"/>
      <c r="K9" s="4"/>
      <c r="L9" s="4"/>
      <c r="M9" s="4"/>
      <c r="N9" s="4"/>
      <c r="O9" s="4"/>
      <c r="P9" s="4"/>
      <c r="Q9" s="4"/>
      <c r="S9" s="6">
        <v>5</v>
      </c>
      <c r="T9" s="6" t="s">
        <v>12</v>
      </c>
      <c r="U9" s="7">
        <v>967631.03</v>
      </c>
      <c r="Z9" s="7"/>
    </row>
    <row r="10" spans="1:29" x14ac:dyDescent="0.25">
      <c r="B10" s="2">
        <v>1</v>
      </c>
      <c r="C10" s="45" t="s">
        <v>44</v>
      </c>
      <c r="D10" s="63">
        <v>1</v>
      </c>
      <c r="E10" s="48" t="s">
        <v>38</v>
      </c>
      <c r="F10" s="51">
        <v>20000</v>
      </c>
      <c r="G10" s="4">
        <f t="shared" ref="G10:G45" si="0">D10*F10</f>
        <v>20000</v>
      </c>
      <c r="H10" s="4">
        <v>30000</v>
      </c>
      <c r="I10" s="4">
        <f t="shared" ref="I10:I45" si="1">H10*$D10</f>
        <v>30000</v>
      </c>
      <c r="J10" s="4">
        <v>15000</v>
      </c>
      <c r="K10" s="4">
        <f>J10*$D10</f>
        <v>15000</v>
      </c>
      <c r="L10" s="4">
        <v>29992.77</v>
      </c>
      <c r="M10" s="4">
        <f>L10*$D10</f>
        <v>29992.77</v>
      </c>
      <c r="N10" s="4">
        <v>30000</v>
      </c>
      <c r="O10" s="4">
        <f>N10*$D10</f>
        <v>30000</v>
      </c>
      <c r="P10" s="4">
        <v>25000</v>
      </c>
      <c r="Q10" s="4">
        <f>P10*$D10</f>
        <v>25000</v>
      </c>
      <c r="R10" s="5"/>
      <c r="T10" s="6"/>
      <c r="U10" s="7"/>
      <c r="Z10" s="7"/>
    </row>
    <row r="11" spans="1:29" x14ac:dyDescent="0.25">
      <c r="B11" s="2">
        <f>B10+1</f>
        <v>2</v>
      </c>
      <c r="C11" s="42" t="s">
        <v>45</v>
      </c>
      <c r="D11" s="64">
        <v>1600</v>
      </c>
      <c r="E11" s="46" t="s">
        <v>39</v>
      </c>
      <c r="F11" s="51">
        <v>1</v>
      </c>
      <c r="G11" s="4">
        <f t="shared" si="0"/>
        <v>1600</v>
      </c>
      <c r="H11" s="24">
        <v>1</v>
      </c>
      <c r="I11" s="4">
        <f t="shared" si="1"/>
        <v>1600</v>
      </c>
      <c r="J11" s="4">
        <v>1</v>
      </c>
      <c r="K11" s="4">
        <f t="shared" ref="K11:K45" si="2">J11*$D11</f>
        <v>1600</v>
      </c>
      <c r="L11" s="4">
        <v>1</v>
      </c>
      <c r="M11" s="4">
        <f t="shared" ref="M11" si="3">L11*$D11</f>
        <v>1600</v>
      </c>
      <c r="N11" s="4">
        <v>1</v>
      </c>
      <c r="O11" s="4">
        <f t="shared" ref="O11" si="4">N11*$D11</f>
        <v>1600</v>
      </c>
      <c r="P11" s="4">
        <v>1</v>
      </c>
      <c r="Q11" s="4">
        <f t="shared" ref="Q11" si="5">P11*$D11</f>
        <v>1600</v>
      </c>
      <c r="R11" s="5"/>
      <c r="T11" s="6"/>
      <c r="U11" s="7"/>
      <c r="Z11" s="7"/>
    </row>
    <row r="12" spans="1:29" x14ac:dyDescent="0.25">
      <c r="B12" s="2">
        <f t="shared" ref="B12:B45" si="6">B11+1</f>
        <v>3</v>
      </c>
      <c r="C12" s="42" t="s">
        <v>46</v>
      </c>
      <c r="D12" s="64">
        <v>1000</v>
      </c>
      <c r="E12" s="46" t="s">
        <v>39</v>
      </c>
      <c r="F12" s="51">
        <v>1</v>
      </c>
      <c r="G12" s="4">
        <f t="shared" si="0"/>
        <v>1000</v>
      </c>
      <c r="H12" s="24">
        <v>1</v>
      </c>
      <c r="I12" s="4">
        <f t="shared" si="1"/>
        <v>1000</v>
      </c>
      <c r="J12" s="4">
        <v>1</v>
      </c>
      <c r="K12" s="4">
        <f t="shared" si="2"/>
        <v>1000</v>
      </c>
      <c r="L12" s="4">
        <v>1</v>
      </c>
      <c r="M12" s="4">
        <f t="shared" ref="M12" si="7">L12*$D12</f>
        <v>1000</v>
      </c>
      <c r="N12" s="4">
        <v>1</v>
      </c>
      <c r="O12" s="4">
        <f t="shared" ref="O12" si="8">N12*$D12</f>
        <v>1000</v>
      </c>
      <c r="P12" s="4">
        <v>1</v>
      </c>
      <c r="Q12" s="4">
        <f t="shared" ref="Q12" si="9">P12*$D12</f>
        <v>1000</v>
      </c>
      <c r="R12" s="5"/>
      <c r="T12" s="6"/>
      <c r="U12" s="7"/>
      <c r="Z12" s="7"/>
    </row>
    <row r="13" spans="1:29" x14ac:dyDescent="0.25">
      <c r="B13" s="2">
        <f t="shared" si="6"/>
        <v>4</v>
      </c>
      <c r="C13" s="42" t="s">
        <v>47</v>
      </c>
      <c r="D13" s="65">
        <v>30</v>
      </c>
      <c r="E13" s="46" t="s">
        <v>17</v>
      </c>
      <c r="F13" s="51">
        <v>35</v>
      </c>
      <c r="G13" s="4">
        <f t="shared" si="0"/>
        <v>1050</v>
      </c>
      <c r="H13" s="24">
        <v>0.01</v>
      </c>
      <c r="I13" s="4">
        <f t="shared" si="1"/>
        <v>0.3</v>
      </c>
      <c r="J13" s="4">
        <v>0.01</v>
      </c>
      <c r="K13" s="4">
        <f t="shared" si="2"/>
        <v>0.3</v>
      </c>
      <c r="L13" s="4">
        <v>0.01</v>
      </c>
      <c r="M13" s="4">
        <f t="shared" ref="M13" si="10">L13*$D13</f>
        <v>0.3</v>
      </c>
      <c r="N13" s="4">
        <v>1</v>
      </c>
      <c r="O13" s="4">
        <f t="shared" ref="O13" si="11">N13*$D13</f>
        <v>30</v>
      </c>
      <c r="P13" s="4">
        <v>0.01</v>
      </c>
      <c r="Q13" s="4">
        <f t="shared" ref="Q13" si="12">P13*$D13</f>
        <v>0.3</v>
      </c>
      <c r="R13" s="5"/>
      <c r="T13" s="6"/>
      <c r="U13" s="7"/>
    </row>
    <row r="14" spans="1:29" x14ac:dyDescent="0.25">
      <c r="B14" s="2">
        <f t="shared" si="6"/>
        <v>5</v>
      </c>
      <c r="C14" s="42" t="s">
        <v>48</v>
      </c>
      <c r="D14" s="65">
        <v>60</v>
      </c>
      <c r="E14" s="46" t="s">
        <v>17</v>
      </c>
      <c r="F14" s="51">
        <v>20</v>
      </c>
      <c r="G14" s="4">
        <f t="shared" si="0"/>
        <v>1200</v>
      </c>
      <c r="H14" s="24">
        <v>0.01</v>
      </c>
      <c r="I14" s="4">
        <f t="shared" si="1"/>
        <v>0.6</v>
      </c>
      <c r="J14" s="4">
        <v>0.01</v>
      </c>
      <c r="K14" s="4">
        <f t="shared" si="2"/>
        <v>0.6</v>
      </c>
      <c r="L14" s="4">
        <v>0.01</v>
      </c>
      <c r="M14" s="4">
        <f t="shared" ref="M14" si="13">L14*$D14</f>
        <v>0.6</v>
      </c>
      <c r="N14" s="4">
        <v>1</v>
      </c>
      <c r="O14" s="4">
        <f t="shared" ref="O14" si="14">N14*$D14</f>
        <v>60</v>
      </c>
      <c r="P14" s="4">
        <v>0.01</v>
      </c>
      <c r="Q14" s="4">
        <f t="shared" ref="Q14" si="15">P14*$D14</f>
        <v>0.6</v>
      </c>
      <c r="R14" s="5"/>
      <c r="T14" s="6"/>
      <c r="U14" s="7"/>
    </row>
    <row r="15" spans="1:29" x14ac:dyDescent="0.25">
      <c r="B15" s="2">
        <f t="shared" si="6"/>
        <v>6</v>
      </c>
      <c r="C15" s="42" t="s">
        <v>49</v>
      </c>
      <c r="D15" s="65">
        <v>70</v>
      </c>
      <c r="E15" s="46" t="s">
        <v>17</v>
      </c>
      <c r="F15" s="51">
        <v>30</v>
      </c>
      <c r="G15" s="4">
        <f t="shared" si="0"/>
        <v>2100</v>
      </c>
      <c r="H15" s="24">
        <v>0.01</v>
      </c>
      <c r="I15" s="4">
        <f t="shared" si="1"/>
        <v>0.70000000000000007</v>
      </c>
      <c r="J15" s="4">
        <v>0.01</v>
      </c>
      <c r="K15" s="4">
        <f t="shared" si="2"/>
        <v>0.70000000000000007</v>
      </c>
      <c r="L15" s="4">
        <v>0.01</v>
      </c>
      <c r="M15" s="4">
        <f t="shared" ref="M15" si="16">L15*$D15</f>
        <v>0.70000000000000007</v>
      </c>
      <c r="N15" s="4">
        <v>1</v>
      </c>
      <c r="O15" s="4">
        <f t="shared" ref="O15" si="17">N15*$D15</f>
        <v>70</v>
      </c>
      <c r="P15" s="4">
        <v>0.01</v>
      </c>
      <c r="Q15" s="4">
        <f t="shared" ref="Q15" si="18">P15*$D15</f>
        <v>0.70000000000000007</v>
      </c>
      <c r="R15" s="5"/>
      <c r="T15" s="6"/>
      <c r="U15" s="7"/>
    </row>
    <row r="16" spans="1:29" x14ac:dyDescent="0.25">
      <c r="B16" s="2">
        <f t="shared" si="6"/>
        <v>7</v>
      </c>
      <c r="C16" s="42" t="s">
        <v>50</v>
      </c>
      <c r="D16" s="65">
        <v>80</v>
      </c>
      <c r="E16" s="46" t="s">
        <v>16</v>
      </c>
      <c r="F16" s="51">
        <v>25</v>
      </c>
      <c r="G16" s="4">
        <f t="shared" si="0"/>
        <v>2000</v>
      </c>
      <c r="H16" s="24">
        <v>15.75</v>
      </c>
      <c r="I16" s="4">
        <f t="shared" si="1"/>
        <v>1260</v>
      </c>
      <c r="J16" s="4">
        <v>0.01</v>
      </c>
      <c r="K16" s="4">
        <f t="shared" si="2"/>
        <v>0.8</v>
      </c>
      <c r="L16" s="4">
        <v>15</v>
      </c>
      <c r="M16" s="4">
        <f t="shared" ref="M16" si="19">L16*$D16</f>
        <v>1200</v>
      </c>
      <c r="N16" s="4">
        <v>50</v>
      </c>
      <c r="O16" s="4">
        <f t="shared" ref="O16" si="20">N16*$D16</f>
        <v>4000</v>
      </c>
      <c r="P16" s="4">
        <v>0.01</v>
      </c>
      <c r="Q16" s="4">
        <f t="shared" ref="Q16" si="21">P16*$D16</f>
        <v>0.8</v>
      </c>
      <c r="R16" s="5"/>
      <c r="T16" s="6"/>
      <c r="U16" s="7"/>
    </row>
    <row r="17" spans="2:21" x14ac:dyDescent="0.25">
      <c r="B17" s="2">
        <f t="shared" si="6"/>
        <v>8</v>
      </c>
      <c r="C17" s="42" t="s">
        <v>51</v>
      </c>
      <c r="D17" s="65">
        <v>11</v>
      </c>
      <c r="E17" s="46" t="s">
        <v>17</v>
      </c>
      <c r="F17" s="51">
        <v>75</v>
      </c>
      <c r="G17" s="4">
        <f t="shared" si="0"/>
        <v>825</v>
      </c>
      <c r="H17" s="24">
        <v>0.01</v>
      </c>
      <c r="I17" s="4">
        <f t="shared" si="1"/>
        <v>0.11</v>
      </c>
      <c r="J17" s="4">
        <v>150</v>
      </c>
      <c r="K17" s="4">
        <f t="shared" si="2"/>
        <v>1650</v>
      </c>
      <c r="L17" s="4">
        <v>0.01</v>
      </c>
      <c r="M17" s="4">
        <f t="shared" ref="M17" si="22">L17*$D17</f>
        <v>0.11</v>
      </c>
      <c r="N17" s="4">
        <v>1</v>
      </c>
      <c r="O17" s="4">
        <f t="shared" ref="O17" si="23">N17*$D17</f>
        <v>11</v>
      </c>
      <c r="P17" s="4">
        <v>165</v>
      </c>
      <c r="Q17" s="4">
        <f t="shared" ref="Q17" si="24">P17*$D17</f>
        <v>1815</v>
      </c>
      <c r="R17" s="5"/>
      <c r="T17" s="6"/>
      <c r="U17" s="7"/>
    </row>
    <row r="18" spans="2:21" x14ac:dyDescent="0.25">
      <c r="B18" s="2">
        <f t="shared" si="6"/>
        <v>9</v>
      </c>
      <c r="C18" s="42" t="s">
        <v>52</v>
      </c>
      <c r="D18" s="65">
        <v>2500</v>
      </c>
      <c r="E18" s="46" t="s">
        <v>17</v>
      </c>
      <c r="F18" s="51">
        <v>1</v>
      </c>
      <c r="G18" s="4">
        <f t="shared" si="0"/>
        <v>2500</v>
      </c>
      <c r="H18" s="24">
        <v>0.01</v>
      </c>
      <c r="I18" s="4">
        <f t="shared" si="1"/>
        <v>25</v>
      </c>
      <c r="J18" s="4">
        <v>0.01</v>
      </c>
      <c r="K18" s="4">
        <f t="shared" si="2"/>
        <v>25</v>
      </c>
      <c r="L18" s="4">
        <v>0.01</v>
      </c>
      <c r="M18" s="4">
        <f t="shared" ref="M18" si="25">L18*$D18</f>
        <v>25</v>
      </c>
      <c r="N18" s="4">
        <v>2</v>
      </c>
      <c r="O18" s="4">
        <f t="shared" ref="O18" si="26">N18*$D18</f>
        <v>5000</v>
      </c>
      <c r="P18" s="4">
        <v>3.5</v>
      </c>
      <c r="Q18" s="4">
        <f t="shared" ref="Q18" si="27">P18*$D18</f>
        <v>8750</v>
      </c>
      <c r="R18" s="5"/>
      <c r="T18" s="6"/>
      <c r="U18" s="7"/>
    </row>
    <row r="19" spans="2:21" x14ac:dyDescent="0.25">
      <c r="B19" s="2">
        <f t="shared" si="6"/>
        <v>10</v>
      </c>
      <c r="C19" s="42" t="s">
        <v>53</v>
      </c>
      <c r="D19" s="65">
        <v>320</v>
      </c>
      <c r="E19" s="46" t="s">
        <v>40</v>
      </c>
      <c r="F19" s="51">
        <v>135</v>
      </c>
      <c r="G19" s="4">
        <f t="shared" si="0"/>
        <v>43200</v>
      </c>
      <c r="H19" s="24">
        <v>135</v>
      </c>
      <c r="I19" s="4">
        <f t="shared" si="1"/>
        <v>43200</v>
      </c>
      <c r="J19" s="4">
        <v>135</v>
      </c>
      <c r="K19" s="4">
        <f t="shared" si="2"/>
        <v>43200</v>
      </c>
      <c r="L19" s="4">
        <v>135</v>
      </c>
      <c r="M19" s="4">
        <f t="shared" ref="M19" si="28">L19*$D19</f>
        <v>43200</v>
      </c>
      <c r="N19" s="4">
        <v>135</v>
      </c>
      <c r="O19" s="4">
        <f t="shared" ref="O19" si="29">N19*$D19</f>
        <v>43200</v>
      </c>
      <c r="P19" s="4">
        <v>135</v>
      </c>
      <c r="Q19" s="4">
        <f t="shared" ref="Q19" si="30">P19*$D19</f>
        <v>43200</v>
      </c>
      <c r="R19" s="5"/>
      <c r="T19" s="6"/>
      <c r="U19" s="7"/>
    </row>
    <row r="20" spans="2:21" x14ac:dyDescent="0.25">
      <c r="B20" s="2">
        <f t="shared" si="6"/>
        <v>11</v>
      </c>
      <c r="C20" s="43" t="s">
        <v>54</v>
      </c>
      <c r="D20" s="65">
        <v>445</v>
      </c>
      <c r="E20" s="46" t="s">
        <v>13</v>
      </c>
      <c r="F20" s="51">
        <v>4</v>
      </c>
      <c r="G20" s="4">
        <f t="shared" si="0"/>
        <v>1780</v>
      </c>
      <c r="H20" s="24">
        <v>1.65</v>
      </c>
      <c r="I20" s="4">
        <f t="shared" si="1"/>
        <v>734.25</v>
      </c>
      <c r="J20" s="4">
        <v>6</v>
      </c>
      <c r="K20" s="4">
        <f t="shared" si="2"/>
        <v>2670</v>
      </c>
      <c r="L20" s="4">
        <v>0.01</v>
      </c>
      <c r="M20" s="4">
        <f t="shared" ref="M20" si="31">L20*$D20</f>
        <v>4.45</v>
      </c>
      <c r="N20" s="4">
        <v>2</v>
      </c>
      <c r="O20" s="4">
        <f t="shared" ref="O20" si="32">N20*$D20</f>
        <v>890</v>
      </c>
      <c r="P20" s="4">
        <v>3.5</v>
      </c>
      <c r="Q20" s="4">
        <f t="shared" ref="Q20" si="33">P20*$D20</f>
        <v>1557.5</v>
      </c>
      <c r="R20" s="5"/>
      <c r="T20" s="6"/>
      <c r="U20" s="7"/>
    </row>
    <row r="21" spans="2:21" x14ac:dyDescent="0.25">
      <c r="B21" s="2">
        <f t="shared" si="6"/>
        <v>12</v>
      </c>
      <c r="C21" s="43" t="s">
        <v>55</v>
      </c>
      <c r="D21" s="65">
        <v>23449</v>
      </c>
      <c r="E21" s="46" t="s">
        <v>14</v>
      </c>
      <c r="F21" s="51">
        <v>3.75</v>
      </c>
      <c r="G21" s="4">
        <f t="shared" si="0"/>
        <v>87933.75</v>
      </c>
      <c r="H21" s="24">
        <v>6.2</v>
      </c>
      <c r="I21" s="4">
        <f t="shared" si="1"/>
        <v>145383.80000000002</v>
      </c>
      <c r="J21" s="4">
        <v>3.25</v>
      </c>
      <c r="K21" s="4">
        <f t="shared" si="2"/>
        <v>76209.25</v>
      </c>
      <c r="L21" s="4">
        <v>5.88</v>
      </c>
      <c r="M21" s="4">
        <f t="shared" ref="M21" si="34">L21*$D21</f>
        <v>137880.12</v>
      </c>
      <c r="N21" s="4">
        <v>3.85</v>
      </c>
      <c r="O21" s="4">
        <f t="shared" ref="O21" si="35">N21*$D21</f>
        <v>90278.650000000009</v>
      </c>
      <c r="P21" s="4">
        <v>4.3499999999999996</v>
      </c>
      <c r="Q21" s="4">
        <f t="shared" ref="Q21" si="36">P21*$D21</f>
        <v>102003.15</v>
      </c>
      <c r="R21" s="5"/>
      <c r="T21" s="6"/>
      <c r="U21" s="7"/>
    </row>
    <row r="22" spans="2:21" x14ac:dyDescent="0.25">
      <c r="B22" s="2">
        <f t="shared" si="6"/>
        <v>13</v>
      </c>
      <c r="C22" s="43" t="s">
        <v>56</v>
      </c>
      <c r="D22" s="65">
        <v>3157</v>
      </c>
      <c r="E22" s="46" t="s">
        <v>14</v>
      </c>
      <c r="F22" s="51">
        <v>25</v>
      </c>
      <c r="G22" s="4">
        <f t="shared" si="0"/>
        <v>78925</v>
      </c>
      <c r="H22" s="24">
        <v>0.01</v>
      </c>
      <c r="I22" s="4">
        <f t="shared" si="1"/>
        <v>31.57</v>
      </c>
      <c r="J22" s="4">
        <v>45</v>
      </c>
      <c r="K22" s="4">
        <f t="shared" si="2"/>
        <v>142065</v>
      </c>
      <c r="L22" s="4">
        <v>8.33</v>
      </c>
      <c r="M22" s="4">
        <f t="shared" ref="M22" si="37">L22*$D22</f>
        <v>26297.81</v>
      </c>
      <c r="N22" s="4">
        <v>50</v>
      </c>
      <c r="O22" s="4">
        <f t="shared" ref="O22" si="38">N22*$D22</f>
        <v>157850</v>
      </c>
      <c r="P22" s="4">
        <v>52.8</v>
      </c>
      <c r="Q22" s="4">
        <f t="shared" ref="Q22" si="39">P22*$D22</f>
        <v>166689.59999999998</v>
      </c>
      <c r="R22" s="5"/>
      <c r="T22" s="6"/>
      <c r="U22" s="7"/>
    </row>
    <row r="23" spans="2:21" x14ac:dyDescent="0.25">
      <c r="B23" s="2">
        <f t="shared" si="6"/>
        <v>14</v>
      </c>
      <c r="C23" s="43" t="s">
        <v>57</v>
      </c>
      <c r="D23" s="65">
        <v>2831</v>
      </c>
      <c r="E23" s="46" t="s">
        <v>15</v>
      </c>
      <c r="F23" s="52">
        <v>120</v>
      </c>
      <c r="G23" s="4">
        <f t="shared" si="0"/>
        <v>339720</v>
      </c>
      <c r="H23" s="24">
        <v>104.06</v>
      </c>
      <c r="I23" s="4">
        <f t="shared" si="1"/>
        <v>294593.86</v>
      </c>
      <c r="J23" s="4">
        <v>95.75</v>
      </c>
      <c r="K23" s="4">
        <f t="shared" si="2"/>
        <v>271068.25</v>
      </c>
      <c r="L23" s="4">
        <v>103</v>
      </c>
      <c r="M23" s="4">
        <f t="shared" ref="M23" si="40">L23*$D23</f>
        <v>291593</v>
      </c>
      <c r="N23" s="4">
        <v>100</v>
      </c>
      <c r="O23" s="4">
        <f t="shared" ref="O23" si="41">N23*$D23</f>
        <v>283100</v>
      </c>
      <c r="P23" s="4">
        <v>128.75</v>
      </c>
      <c r="Q23" s="4">
        <f t="shared" ref="Q23" si="42">P23*$D23</f>
        <v>364491.25</v>
      </c>
      <c r="R23" s="5"/>
      <c r="T23" s="6"/>
      <c r="U23" s="7"/>
    </row>
    <row r="24" spans="2:21" x14ac:dyDescent="0.25">
      <c r="B24" s="2">
        <f t="shared" si="6"/>
        <v>15</v>
      </c>
      <c r="C24" s="44" t="s">
        <v>58</v>
      </c>
      <c r="D24" s="65">
        <v>2348</v>
      </c>
      <c r="E24" s="46" t="s">
        <v>36</v>
      </c>
      <c r="F24" s="52">
        <v>1</v>
      </c>
      <c r="G24" s="4">
        <f t="shared" si="0"/>
        <v>2348</v>
      </c>
      <c r="H24" s="24">
        <v>0.01</v>
      </c>
      <c r="I24" s="4">
        <f t="shared" si="1"/>
        <v>23.48</v>
      </c>
      <c r="J24" s="4">
        <v>0.01</v>
      </c>
      <c r="K24" s="4">
        <f t="shared" si="2"/>
        <v>23.48</v>
      </c>
      <c r="L24" s="4">
        <v>0.01</v>
      </c>
      <c r="M24" s="4">
        <f t="shared" ref="M24" si="43">L24*$D24</f>
        <v>23.48</v>
      </c>
      <c r="N24" s="4">
        <v>4</v>
      </c>
      <c r="O24" s="4">
        <f t="shared" ref="O24" si="44">N24*$D24</f>
        <v>9392</v>
      </c>
      <c r="P24" s="4">
        <v>0.01</v>
      </c>
      <c r="Q24" s="4">
        <f t="shared" ref="Q24" si="45">P24*$D24</f>
        <v>23.48</v>
      </c>
      <c r="R24" s="5"/>
      <c r="T24" s="6"/>
      <c r="U24" s="7"/>
    </row>
    <row r="25" spans="2:21" x14ac:dyDescent="0.25">
      <c r="B25" s="2">
        <f t="shared" si="6"/>
        <v>16</v>
      </c>
      <c r="C25" s="43" t="s">
        <v>59</v>
      </c>
      <c r="D25" s="65">
        <v>1406</v>
      </c>
      <c r="E25" s="47" t="s">
        <v>16</v>
      </c>
      <c r="F25" s="51">
        <v>5</v>
      </c>
      <c r="G25" s="4">
        <f t="shared" si="0"/>
        <v>7030</v>
      </c>
      <c r="H25" s="24">
        <v>0.01</v>
      </c>
      <c r="I25" s="4">
        <f t="shared" si="1"/>
        <v>14.06</v>
      </c>
      <c r="J25" s="4">
        <v>4</v>
      </c>
      <c r="K25" s="4">
        <f t="shared" si="2"/>
        <v>5624</v>
      </c>
      <c r="L25" s="4">
        <v>0.01</v>
      </c>
      <c r="M25" s="4">
        <f t="shared" ref="M25" si="46">L25*$D25</f>
        <v>14.06</v>
      </c>
      <c r="N25" s="4">
        <v>2</v>
      </c>
      <c r="O25" s="4">
        <f t="shared" ref="O25" si="47">N25*$D25</f>
        <v>2812</v>
      </c>
      <c r="P25" s="4">
        <v>1</v>
      </c>
      <c r="Q25" s="4">
        <f t="shared" ref="Q25" si="48">P25*$D25</f>
        <v>1406</v>
      </c>
      <c r="R25" s="5"/>
      <c r="T25" s="6"/>
      <c r="U25" s="7"/>
    </row>
    <row r="26" spans="2:21" x14ac:dyDescent="0.25">
      <c r="B26" s="2">
        <f t="shared" si="6"/>
        <v>17</v>
      </c>
      <c r="C26" s="43" t="s">
        <v>60</v>
      </c>
      <c r="D26" s="65">
        <v>3423</v>
      </c>
      <c r="E26" s="47" t="s">
        <v>16</v>
      </c>
      <c r="F26" s="51">
        <v>5</v>
      </c>
      <c r="G26" s="4">
        <f t="shared" si="0"/>
        <v>17115</v>
      </c>
      <c r="H26" s="24">
        <v>0.01</v>
      </c>
      <c r="I26" s="4">
        <f t="shared" si="1"/>
        <v>34.230000000000004</v>
      </c>
      <c r="J26" s="4">
        <v>4</v>
      </c>
      <c r="K26" s="4">
        <f t="shared" si="2"/>
        <v>13692</v>
      </c>
      <c r="L26" s="4">
        <v>0.01</v>
      </c>
      <c r="M26" s="4">
        <f t="shared" ref="M26" si="49">L26*$D26</f>
        <v>34.230000000000004</v>
      </c>
      <c r="N26" s="4">
        <v>2</v>
      </c>
      <c r="O26" s="4">
        <f t="shared" ref="O26" si="50">N26*$D26</f>
        <v>6846</v>
      </c>
      <c r="P26" s="4">
        <v>1.85</v>
      </c>
      <c r="Q26" s="4">
        <f t="shared" ref="Q26" si="51">P26*$D26</f>
        <v>6332.55</v>
      </c>
      <c r="R26" s="5"/>
      <c r="T26" s="6"/>
      <c r="U26" s="7"/>
    </row>
    <row r="27" spans="2:21" x14ac:dyDescent="0.25">
      <c r="B27" s="2">
        <f t="shared" si="6"/>
        <v>18</v>
      </c>
      <c r="C27" s="43" t="s">
        <v>61</v>
      </c>
      <c r="D27" s="65">
        <v>5004</v>
      </c>
      <c r="E27" s="47" t="s">
        <v>16</v>
      </c>
      <c r="F27" s="51">
        <v>12</v>
      </c>
      <c r="G27" s="4">
        <f t="shared" si="0"/>
        <v>60048</v>
      </c>
      <c r="H27" s="4">
        <v>10</v>
      </c>
      <c r="I27" s="4">
        <f t="shared" si="1"/>
        <v>50040</v>
      </c>
      <c r="J27" s="4">
        <v>7</v>
      </c>
      <c r="K27" s="4">
        <f t="shared" si="2"/>
        <v>35028</v>
      </c>
      <c r="L27" s="4">
        <v>10.5</v>
      </c>
      <c r="M27" s="4">
        <f t="shared" ref="M27" si="52">L27*$D27</f>
        <v>52542</v>
      </c>
      <c r="N27" s="4">
        <v>11</v>
      </c>
      <c r="O27" s="4">
        <f t="shared" ref="O27" si="53">N27*$D27</f>
        <v>55044</v>
      </c>
      <c r="P27" s="4">
        <v>13.5</v>
      </c>
      <c r="Q27" s="4">
        <f t="shared" ref="Q27" si="54">P27*$D27</f>
        <v>67554</v>
      </c>
      <c r="R27" s="5"/>
      <c r="T27" s="6"/>
      <c r="U27" s="7"/>
    </row>
    <row r="28" spans="2:21" x14ac:dyDescent="0.25">
      <c r="B28" s="2">
        <f t="shared" si="6"/>
        <v>19</v>
      </c>
      <c r="C28" s="42" t="s">
        <v>62</v>
      </c>
      <c r="D28" s="65">
        <v>150</v>
      </c>
      <c r="E28" s="46" t="s">
        <v>37</v>
      </c>
      <c r="F28" s="52">
        <v>35</v>
      </c>
      <c r="G28" s="4">
        <f t="shared" si="0"/>
        <v>5250</v>
      </c>
      <c r="H28" s="4">
        <v>0.01</v>
      </c>
      <c r="I28" s="4">
        <f t="shared" si="1"/>
        <v>1.5</v>
      </c>
      <c r="J28" s="4">
        <v>35</v>
      </c>
      <c r="K28" s="4">
        <f t="shared" si="2"/>
        <v>5250</v>
      </c>
      <c r="L28" s="4">
        <v>6</v>
      </c>
      <c r="M28" s="4">
        <f t="shared" ref="M28" si="55">L28*$D28</f>
        <v>900</v>
      </c>
      <c r="N28" s="4">
        <v>75</v>
      </c>
      <c r="O28" s="4">
        <f t="shared" ref="O28" si="56">N28*$D28</f>
        <v>11250</v>
      </c>
      <c r="P28" s="4">
        <v>0.01</v>
      </c>
      <c r="Q28" s="4">
        <f t="shared" ref="Q28" si="57">P28*$D28</f>
        <v>1.5</v>
      </c>
      <c r="R28" s="5"/>
      <c r="T28" s="6"/>
      <c r="U28" s="7"/>
    </row>
    <row r="29" spans="2:21" x14ac:dyDescent="0.25">
      <c r="B29" s="2">
        <f t="shared" si="6"/>
        <v>20</v>
      </c>
      <c r="C29" s="42" t="s">
        <v>63</v>
      </c>
      <c r="D29" s="65">
        <v>720</v>
      </c>
      <c r="E29" s="46" t="s">
        <v>13</v>
      </c>
      <c r="F29" s="52">
        <v>35</v>
      </c>
      <c r="G29" s="4">
        <f t="shared" si="0"/>
        <v>25200</v>
      </c>
      <c r="H29" s="4">
        <v>40</v>
      </c>
      <c r="I29" s="4">
        <f t="shared" si="1"/>
        <v>28800</v>
      </c>
      <c r="J29" s="4">
        <v>29</v>
      </c>
      <c r="K29" s="4">
        <f t="shared" si="2"/>
        <v>20880</v>
      </c>
      <c r="L29" s="4">
        <v>39.75</v>
      </c>
      <c r="M29" s="4">
        <f t="shared" ref="M29" si="58">L29*$D29</f>
        <v>28620</v>
      </c>
      <c r="N29" s="4">
        <v>40</v>
      </c>
      <c r="O29" s="4">
        <f t="shared" ref="O29" si="59">N29*$D29</f>
        <v>28800</v>
      </c>
      <c r="P29" s="4">
        <v>45.25</v>
      </c>
      <c r="Q29" s="4">
        <f t="shared" ref="Q29" si="60">P29*$D29</f>
        <v>32580</v>
      </c>
      <c r="R29" s="5"/>
      <c r="T29" s="6"/>
      <c r="U29" s="7"/>
    </row>
    <row r="30" spans="2:21" x14ac:dyDescent="0.25">
      <c r="B30" s="2">
        <f t="shared" si="6"/>
        <v>21</v>
      </c>
      <c r="C30" s="42" t="s">
        <v>64</v>
      </c>
      <c r="D30" s="65">
        <v>258</v>
      </c>
      <c r="E30" s="46" t="s">
        <v>16</v>
      </c>
      <c r="F30" s="52">
        <v>200</v>
      </c>
      <c r="G30" s="4">
        <f t="shared" si="0"/>
        <v>51600</v>
      </c>
      <c r="H30" s="4">
        <v>16.8</v>
      </c>
      <c r="I30" s="4">
        <f t="shared" si="1"/>
        <v>4334.4000000000005</v>
      </c>
      <c r="J30" s="4">
        <v>33</v>
      </c>
      <c r="K30" s="4">
        <f t="shared" si="2"/>
        <v>8514</v>
      </c>
      <c r="L30" s="4">
        <v>40</v>
      </c>
      <c r="M30" s="4">
        <f t="shared" ref="M30" si="61">L30*$D30</f>
        <v>10320</v>
      </c>
      <c r="N30" s="4">
        <v>100</v>
      </c>
      <c r="O30" s="60">
        <f t="shared" ref="O30" si="62">N30*$D30</f>
        <v>25800</v>
      </c>
      <c r="P30" s="4">
        <v>50</v>
      </c>
      <c r="Q30" s="4">
        <f t="shared" ref="Q30" si="63">P30*$D30</f>
        <v>12900</v>
      </c>
      <c r="R30" s="5"/>
      <c r="T30" s="6"/>
      <c r="U30" s="7"/>
    </row>
    <row r="31" spans="2:21" x14ac:dyDescent="0.25">
      <c r="B31" s="2">
        <f t="shared" si="6"/>
        <v>22</v>
      </c>
      <c r="C31" s="42" t="s">
        <v>65</v>
      </c>
      <c r="D31" s="65">
        <v>15</v>
      </c>
      <c r="E31" s="46" t="s">
        <v>16</v>
      </c>
      <c r="F31" s="51">
        <v>50</v>
      </c>
      <c r="G31" s="4">
        <f t="shared" si="0"/>
        <v>750</v>
      </c>
      <c r="H31" s="4">
        <v>47.25</v>
      </c>
      <c r="I31" s="4">
        <f t="shared" si="1"/>
        <v>708.75</v>
      </c>
      <c r="J31" s="4">
        <v>50</v>
      </c>
      <c r="K31" s="4">
        <f t="shared" si="2"/>
        <v>750</v>
      </c>
      <c r="L31" s="4">
        <v>50</v>
      </c>
      <c r="M31" s="4">
        <f t="shared" ref="M31" si="64">L31*$D31</f>
        <v>750</v>
      </c>
      <c r="N31" s="4">
        <v>49.5</v>
      </c>
      <c r="O31" s="60">
        <f t="shared" ref="O31" si="65">N31*$D31</f>
        <v>742.5</v>
      </c>
      <c r="P31" s="4">
        <v>49.5</v>
      </c>
      <c r="Q31" s="4">
        <f t="shared" ref="Q31" si="66">P31*$D31</f>
        <v>742.5</v>
      </c>
      <c r="R31" s="5"/>
      <c r="T31" s="6"/>
      <c r="U31" s="7"/>
    </row>
    <row r="32" spans="2:21" x14ac:dyDescent="0.25">
      <c r="B32" s="2">
        <f t="shared" si="6"/>
        <v>23</v>
      </c>
      <c r="C32" s="42" t="s">
        <v>66</v>
      </c>
      <c r="D32" s="65">
        <v>3</v>
      </c>
      <c r="E32" s="46" t="s">
        <v>17</v>
      </c>
      <c r="F32" s="51">
        <v>160</v>
      </c>
      <c r="G32" s="4">
        <f t="shared" si="0"/>
        <v>480</v>
      </c>
      <c r="H32" s="4">
        <v>157.5</v>
      </c>
      <c r="I32" s="4">
        <f t="shared" si="1"/>
        <v>472.5</v>
      </c>
      <c r="J32" s="4">
        <v>160</v>
      </c>
      <c r="K32" s="4">
        <f t="shared" si="2"/>
        <v>480</v>
      </c>
      <c r="L32" s="4">
        <v>150</v>
      </c>
      <c r="M32" s="4">
        <f t="shared" ref="M32" si="67">L32*$D32</f>
        <v>450</v>
      </c>
      <c r="N32" s="4">
        <v>165</v>
      </c>
      <c r="O32" s="60">
        <f t="shared" ref="O32" si="68">N32*$D32</f>
        <v>495</v>
      </c>
      <c r="P32" s="4">
        <v>165</v>
      </c>
      <c r="Q32" s="4">
        <f t="shared" ref="Q32" si="69">P32*$D32</f>
        <v>495</v>
      </c>
      <c r="R32" s="5"/>
      <c r="T32" s="6"/>
      <c r="U32" s="7"/>
    </row>
    <row r="33" spans="2:32" x14ac:dyDescent="0.25">
      <c r="B33" s="2">
        <f t="shared" si="6"/>
        <v>24</v>
      </c>
      <c r="C33" s="42" t="s">
        <v>67</v>
      </c>
      <c r="D33" s="65">
        <v>10031</v>
      </c>
      <c r="E33" s="46" t="s">
        <v>13</v>
      </c>
      <c r="F33" s="51">
        <v>1.5</v>
      </c>
      <c r="G33" s="4">
        <f t="shared" si="0"/>
        <v>15046.5</v>
      </c>
      <c r="H33" s="4">
        <v>0.53</v>
      </c>
      <c r="I33" s="4">
        <f t="shared" si="1"/>
        <v>5316.43</v>
      </c>
      <c r="J33" s="4">
        <v>0.7</v>
      </c>
      <c r="K33" s="4">
        <f t="shared" si="2"/>
        <v>7021.7</v>
      </c>
      <c r="L33" s="4">
        <v>0.5</v>
      </c>
      <c r="M33" s="4">
        <f t="shared" ref="M33" si="70">L33*$D33</f>
        <v>5015.5</v>
      </c>
      <c r="N33" s="4">
        <v>0.72</v>
      </c>
      <c r="O33" s="60">
        <f t="shared" ref="O33" si="71">N33*$D33</f>
        <v>7222.32</v>
      </c>
      <c r="P33" s="4">
        <v>0.5</v>
      </c>
      <c r="Q33" s="4">
        <f t="shared" ref="Q33" si="72">P33*$D33</f>
        <v>5015.5</v>
      </c>
      <c r="R33" s="5"/>
      <c r="T33" s="6"/>
      <c r="U33" s="7"/>
    </row>
    <row r="34" spans="2:32" x14ac:dyDescent="0.25">
      <c r="B34" s="2">
        <f t="shared" si="6"/>
        <v>25</v>
      </c>
      <c r="C34" s="42" t="s">
        <v>68</v>
      </c>
      <c r="D34" s="65">
        <v>1590</v>
      </c>
      <c r="E34" s="46" t="s">
        <v>13</v>
      </c>
      <c r="F34" s="51">
        <v>5</v>
      </c>
      <c r="G34" s="4">
        <f t="shared" si="0"/>
        <v>7950</v>
      </c>
      <c r="H34" s="4">
        <v>1</v>
      </c>
      <c r="I34" s="4">
        <f t="shared" si="1"/>
        <v>1590</v>
      </c>
      <c r="J34" s="4">
        <v>1.5</v>
      </c>
      <c r="K34" s="4">
        <f t="shared" si="2"/>
        <v>2385</v>
      </c>
      <c r="L34" s="4">
        <v>1</v>
      </c>
      <c r="M34" s="4">
        <f t="shared" ref="M34" si="73">L34*$D34</f>
        <v>1590</v>
      </c>
      <c r="N34" s="4">
        <v>1.54</v>
      </c>
      <c r="O34" s="4">
        <f t="shared" ref="O34" si="74">N34*$D34</f>
        <v>2448.6</v>
      </c>
      <c r="P34" s="4">
        <v>1</v>
      </c>
      <c r="Q34" s="4">
        <f t="shared" ref="Q34" si="75">P34*$D34</f>
        <v>1590</v>
      </c>
      <c r="R34" s="5"/>
      <c r="T34" s="6"/>
      <c r="U34" s="7"/>
    </row>
    <row r="35" spans="2:32" x14ac:dyDescent="0.25">
      <c r="B35" s="2">
        <f t="shared" si="6"/>
        <v>26</v>
      </c>
      <c r="C35" s="42" t="s">
        <v>69</v>
      </c>
      <c r="D35" s="65">
        <v>969</v>
      </c>
      <c r="E35" s="46" t="s">
        <v>13</v>
      </c>
      <c r="F35" s="51">
        <v>11</v>
      </c>
      <c r="G35" s="4">
        <f t="shared" si="0"/>
        <v>10659</v>
      </c>
      <c r="H35" s="4">
        <v>5.25</v>
      </c>
      <c r="I35" s="4">
        <f t="shared" si="1"/>
        <v>5087.25</v>
      </c>
      <c r="J35" s="4">
        <v>4.25</v>
      </c>
      <c r="K35" s="4">
        <f t="shared" si="2"/>
        <v>4118.25</v>
      </c>
      <c r="L35" s="4">
        <v>5</v>
      </c>
      <c r="M35" s="4">
        <f t="shared" ref="M35" si="76">L35*$D35</f>
        <v>4845</v>
      </c>
      <c r="N35" s="4">
        <v>4.62</v>
      </c>
      <c r="O35" s="4">
        <f t="shared" ref="O35" si="77">N35*$D35</f>
        <v>4476.78</v>
      </c>
      <c r="P35" s="4">
        <v>4.5999999999999996</v>
      </c>
      <c r="Q35" s="4">
        <f t="shared" ref="Q35" si="78">P35*$D35</f>
        <v>4457.3999999999996</v>
      </c>
      <c r="R35" s="5"/>
      <c r="T35" s="6"/>
      <c r="U35" s="7"/>
    </row>
    <row r="36" spans="2:32" x14ac:dyDescent="0.25">
      <c r="B36" s="2">
        <f t="shared" si="6"/>
        <v>27</v>
      </c>
      <c r="C36" s="42" t="s">
        <v>70</v>
      </c>
      <c r="D36" s="65">
        <v>54</v>
      </c>
      <c r="E36" s="46" t="s">
        <v>13</v>
      </c>
      <c r="F36" s="51">
        <v>11</v>
      </c>
      <c r="G36" s="4">
        <f t="shared" si="0"/>
        <v>594</v>
      </c>
      <c r="H36" s="4">
        <v>5.25</v>
      </c>
      <c r="I36" s="4">
        <f t="shared" si="1"/>
        <v>283.5</v>
      </c>
      <c r="J36" s="4">
        <v>4.25</v>
      </c>
      <c r="K36" s="4">
        <f t="shared" si="2"/>
        <v>229.5</v>
      </c>
      <c r="L36" s="4">
        <v>5</v>
      </c>
      <c r="M36" s="4">
        <f t="shared" ref="M36" si="79">L36*$D36</f>
        <v>270</v>
      </c>
      <c r="N36" s="4">
        <v>4.62</v>
      </c>
      <c r="O36" s="4">
        <f t="shared" ref="O36" si="80">N36*$D36</f>
        <v>249.48000000000002</v>
      </c>
      <c r="P36" s="4">
        <v>4.5999999999999996</v>
      </c>
      <c r="Q36" s="4">
        <f t="shared" ref="Q36" si="81">P36*$D36</f>
        <v>248.39999999999998</v>
      </c>
      <c r="R36" s="5"/>
      <c r="T36" s="6"/>
      <c r="U36" s="7"/>
    </row>
    <row r="37" spans="2:32" x14ac:dyDescent="0.25">
      <c r="B37" s="2">
        <f t="shared" si="6"/>
        <v>28</v>
      </c>
      <c r="C37" s="42" t="s">
        <v>71</v>
      </c>
      <c r="D37" s="65">
        <v>484</v>
      </c>
      <c r="E37" s="46" t="s">
        <v>16</v>
      </c>
      <c r="F37" s="51">
        <v>6</v>
      </c>
      <c r="G37" s="4">
        <f t="shared" si="0"/>
        <v>2904</v>
      </c>
      <c r="H37" s="4">
        <v>7.35</v>
      </c>
      <c r="I37" s="4">
        <f t="shared" si="1"/>
        <v>3557.3999999999996</v>
      </c>
      <c r="J37" s="4">
        <v>8.6</v>
      </c>
      <c r="K37" s="4">
        <f t="shared" si="2"/>
        <v>4162.3999999999996</v>
      </c>
      <c r="L37" s="4">
        <v>8.5</v>
      </c>
      <c r="M37" s="4">
        <f t="shared" ref="M37" si="82">L37*$D37</f>
        <v>4114</v>
      </c>
      <c r="N37" s="4">
        <v>9.35</v>
      </c>
      <c r="O37" s="4">
        <f t="shared" ref="O37" si="83">N37*$D37</f>
        <v>4525.3999999999996</v>
      </c>
      <c r="P37" s="4">
        <v>7.7</v>
      </c>
      <c r="Q37" s="4">
        <f t="shared" ref="Q37" si="84">P37*$D37</f>
        <v>3726.8</v>
      </c>
      <c r="R37" s="5"/>
      <c r="T37" s="6"/>
      <c r="U37" s="7"/>
    </row>
    <row r="38" spans="2:32" x14ac:dyDescent="0.25">
      <c r="B38" s="2">
        <f t="shared" si="6"/>
        <v>29</v>
      </c>
      <c r="C38" s="42" t="s">
        <v>72</v>
      </c>
      <c r="D38" s="65">
        <v>690</v>
      </c>
      <c r="E38" s="46" t="s">
        <v>16</v>
      </c>
      <c r="F38" s="51">
        <v>6</v>
      </c>
      <c r="G38" s="4">
        <f t="shared" si="0"/>
        <v>4140</v>
      </c>
      <c r="H38" s="4">
        <v>7.35</v>
      </c>
      <c r="I38" s="4">
        <f t="shared" si="1"/>
        <v>5071.5</v>
      </c>
      <c r="J38" s="4">
        <v>12.6</v>
      </c>
      <c r="K38" s="4">
        <f t="shared" si="2"/>
        <v>8694</v>
      </c>
      <c r="L38" s="4">
        <v>8.5</v>
      </c>
      <c r="M38" s="4">
        <f t="shared" ref="M38" si="85">L38*$D38</f>
        <v>5865</v>
      </c>
      <c r="N38" s="4">
        <v>13.75</v>
      </c>
      <c r="O38" s="4">
        <f t="shared" ref="O38" si="86">N38*$D38</f>
        <v>9487.5</v>
      </c>
      <c r="P38" s="4">
        <v>7.7</v>
      </c>
      <c r="Q38" s="4">
        <f t="shared" ref="Q38" si="87">P38*$D38</f>
        <v>5313</v>
      </c>
      <c r="R38" s="5"/>
      <c r="T38" s="6"/>
      <c r="U38" s="7"/>
    </row>
    <row r="39" spans="2:32" x14ac:dyDescent="0.25">
      <c r="B39" s="2">
        <f t="shared" si="6"/>
        <v>30</v>
      </c>
      <c r="C39" s="42" t="s">
        <v>73</v>
      </c>
      <c r="D39" s="65">
        <v>20</v>
      </c>
      <c r="E39" s="46" t="s">
        <v>17</v>
      </c>
      <c r="F39" s="51">
        <v>200</v>
      </c>
      <c r="G39" s="4">
        <f t="shared" si="0"/>
        <v>4000</v>
      </c>
      <c r="H39" s="4">
        <v>204.75</v>
      </c>
      <c r="I39" s="4">
        <f t="shared" si="1"/>
        <v>4095</v>
      </c>
      <c r="J39" s="4">
        <v>200</v>
      </c>
      <c r="K39" s="4">
        <f t="shared" si="2"/>
        <v>4000</v>
      </c>
      <c r="L39" s="4">
        <v>225</v>
      </c>
      <c r="M39" s="4">
        <f t="shared" ref="M39" si="88">L39*$D39</f>
        <v>4500</v>
      </c>
      <c r="N39" s="4">
        <v>214.5</v>
      </c>
      <c r="O39" s="4">
        <f t="shared" ref="O39" si="89">N39*$D39</f>
        <v>4290</v>
      </c>
      <c r="P39" s="4">
        <v>176</v>
      </c>
      <c r="Q39" s="4">
        <f t="shared" ref="Q39" si="90">P39*$D39</f>
        <v>3520</v>
      </c>
      <c r="R39" s="5"/>
      <c r="T39" s="6"/>
      <c r="U39" s="7"/>
    </row>
    <row r="40" spans="2:32" x14ac:dyDescent="0.25">
      <c r="B40" s="2">
        <f t="shared" si="6"/>
        <v>31</v>
      </c>
      <c r="C40" s="42" t="s">
        <v>74</v>
      </c>
      <c r="D40" s="65">
        <v>11</v>
      </c>
      <c r="E40" s="46" t="s">
        <v>17</v>
      </c>
      <c r="F40" s="51">
        <v>200</v>
      </c>
      <c r="G40" s="4">
        <f t="shared" si="0"/>
        <v>2200</v>
      </c>
      <c r="H40" s="4">
        <v>204.75</v>
      </c>
      <c r="I40" s="4">
        <f t="shared" si="1"/>
        <v>2252.25</v>
      </c>
      <c r="J40" s="4">
        <v>200</v>
      </c>
      <c r="K40" s="4">
        <f t="shared" si="2"/>
        <v>2200</v>
      </c>
      <c r="L40" s="4">
        <v>225</v>
      </c>
      <c r="M40" s="4">
        <f t="shared" ref="M40" si="91">L40*$D40</f>
        <v>2475</v>
      </c>
      <c r="N40" s="4">
        <v>214.5</v>
      </c>
      <c r="O40" s="4">
        <f t="shared" ref="O40" si="92">N40*$D40</f>
        <v>2359.5</v>
      </c>
      <c r="P40" s="4">
        <v>176</v>
      </c>
      <c r="Q40" s="4">
        <f t="shared" ref="Q40" si="93">P40*$D40</f>
        <v>1936</v>
      </c>
      <c r="R40" s="5"/>
      <c r="T40" s="6"/>
      <c r="U40" s="7"/>
    </row>
    <row r="41" spans="2:32" x14ac:dyDescent="0.25">
      <c r="B41" s="2">
        <f t="shared" si="6"/>
        <v>32</v>
      </c>
      <c r="C41" s="42" t="s">
        <v>75</v>
      </c>
      <c r="D41" s="65">
        <v>52</v>
      </c>
      <c r="E41" s="46" t="s">
        <v>13</v>
      </c>
      <c r="F41" s="51">
        <v>80</v>
      </c>
      <c r="G41" s="4">
        <f t="shared" si="0"/>
        <v>4160</v>
      </c>
      <c r="H41" s="4">
        <v>67.14</v>
      </c>
      <c r="I41" s="4">
        <f t="shared" si="1"/>
        <v>3491.28</v>
      </c>
      <c r="J41" s="4">
        <v>60</v>
      </c>
      <c r="K41" s="4">
        <f t="shared" si="2"/>
        <v>3120</v>
      </c>
      <c r="L41" s="4">
        <v>60</v>
      </c>
      <c r="M41" s="4">
        <f t="shared" ref="M41" si="94">L41*$D41</f>
        <v>3120</v>
      </c>
      <c r="N41" s="4">
        <v>100</v>
      </c>
      <c r="O41" s="4">
        <f t="shared" ref="O41" si="95">N41*$D41</f>
        <v>5200</v>
      </c>
      <c r="P41" s="4">
        <v>69</v>
      </c>
      <c r="Q41" s="4">
        <f t="shared" ref="Q41" si="96">P41*$D41</f>
        <v>3588</v>
      </c>
      <c r="R41" s="5"/>
      <c r="T41" s="6"/>
      <c r="U41" s="7"/>
    </row>
    <row r="42" spans="2:32" x14ac:dyDescent="0.25">
      <c r="B42" s="2">
        <f t="shared" si="6"/>
        <v>33</v>
      </c>
      <c r="C42" s="42" t="s">
        <v>76</v>
      </c>
      <c r="D42" s="65">
        <v>68</v>
      </c>
      <c r="E42" s="46" t="s">
        <v>14</v>
      </c>
      <c r="F42" s="51">
        <v>120</v>
      </c>
      <c r="G42" s="4">
        <f t="shared" si="0"/>
        <v>8160</v>
      </c>
      <c r="H42" s="4">
        <v>127.73</v>
      </c>
      <c r="I42" s="4">
        <f t="shared" si="1"/>
        <v>8685.64</v>
      </c>
      <c r="J42" s="4">
        <v>85</v>
      </c>
      <c r="K42" s="4">
        <f t="shared" si="2"/>
        <v>5780</v>
      </c>
      <c r="L42" s="4">
        <v>140</v>
      </c>
      <c r="M42" s="4">
        <f t="shared" ref="M42" si="97">L42*$D42</f>
        <v>9520</v>
      </c>
      <c r="N42" s="4">
        <v>140</v>
      </c>
      <c r="O42" s="4">
        <f t="shared" ref="O42" si="98">N42*$D42</f>
        <v>9520</v>
      </c>
      <c r="P42" s="4">
        <v>300</v>
      </c>
      <c r="Q42" s="4">
        <f t="shared" ref="Q42" si="99">P42*$D42</f>
        <v>20400</v>
      </c>
      <c r="R42" s="5"/>
      <c r="T42" s="6"/>
      <c r="U42" s="7"/>
    </row>
    <row r="43" spans="2:32" x14ac:dyDescent="0.25">
      <c r="B43" s="2">
        <f t="shared" si="6"/>
        <v>34</v>
      </c>
      <c r="C43" s="42" t="s">
        <v>77</v>
      </c>
      <c r="D43" s="65">
        <v>19</v>
      </c>
      <c r="E43" s="46" t="s">
        <v>17</v>
      </c>
      <c r="F43" s="51">
        <v>700</v>
      </c>
      <c r="G43" s="4">
        <f t="shared" si="0"/>
        <v>13300</v>
      </c>
      <c r="H43" s="4">
        <v>619.54999999999995</v>
      </c>
      <c r="I43" s="4">
        <f t="shared" si="1"/>
        <v>11771.449999999999</v>
      </c>
      <c r="J43" s="4">
        <v>500</v>
      </c>
      <c r="K43" s="4">
        <f t="shared" si="2"/>
        <v>9500</v>
      </c>
      <c r="L43" s="4">
        <v>1250</v>
      </c>
      <c r="M43" s="4">
        <f t="shared" ref="M43" si="100">L43*$D43</f>
        <v>23750</v>
      </c>
      <c r="N43" s="4">
        <v>1000</v>
      </c>
      <c r="O43" s="4">
        <f t="shared" ref="O43" si="101">N43*$D43</f>
        <v>19000</v>
      </c>
      <c r="P43" s="4">
        <v>1200</v>
      </c>
      <c r="Q43" s="4">
        <f t="shared" ref="Q43" si="102">P43*$D43</f>
        <v>22800</v>
      </c>
      <c r="R43" s="5"/>
    </row>
    <row r="44" spans="2:32" x14ac:dyDescent="0.25">
      <c r="B44" s="2">
        <f t="shared" si="6"/>
        <v>35</v>
      </c>
      <c r="C44" s="42" t="s">
        <v>78</v>
      </c>
      <c r="D44" s="65">
        <v>19</v>
      </c>
      <c r="E44" s="46" t="s">
        <v>17</v>
      </c>
      <c r="F44" s="51">
        <v>400</v>
      </c>
      <c r="G44" s="4">
        <f t="shared" si="0"/>
        <v>7600</v>
      </c>
      <c r="H44" s="4">
        <v>417.74</v>
      </c>
      <c r="I44" s="4">
        <f t="shared" si="1"/>
        <v>7937.06</v>
      </c>
      <c r="J44" s="4">
        <v>400</v>
      </c>
      <c r="K44" s="4">
        <f t="shared" si="2"/>
        <v>7600</v>
      </c>
      <c r="L44" s="4">
        <v>300</v>
      </c>
      <c r="M44" s="4">
        <f t="shared" ref="M44" si="103">L44*$D44</f>
        <v>5700</v>
      </c>
      <c r="N44" s="4">
        <v>380</v>
      </c>
      <c r="O44" s="4">
        <f t="shared" ref="O44" si="104">N44*$D44</f>
        <v>7220</v>
      </c>
      <c r="P44" s="4">
        <v>450</v>
      </c>
      <c r="Q44" s="4">
        <f t="shared" ref="Q44" si="105">P44*$D44</f>
        <v>8550</v>
      </c>
      <c r="R44" s="5"/>
    </row>
    <row r="45" spans="2:32" x14ac:dyDescent="0.25">
      <c r="B45" s="2">
        <f t="shared" si="6"/>
        <v>36</v>
      </c>
      <c r="C45" s="50" t="s">
        <v>79</v>
      </c>
      <c r="D45" s="65">
        <v>4</v>
      </c>
      <c r="E45" s="49" t="s">
        <v>17</v>
      </c>
      <c r="F45" s="58">
        <v>15000</v>
      </c>
      <c r="G45" s="4">
        <f t="shared" si="0"/>
        <v>60000</v>
      </c>
      <c r="H45" s="4">
        <v>12037.05</v>
      </c>
      <c r="I45" s="4">
        <f t="shared" si="1"/>
        <v>48148.2</v>
      </c>
      <c r="J45" s="4">
        <v>12500</v>
      </c>
      <c r="K45" s="4">
        <f t="shared" si="2"/>
        <v>50000</v>
      </c>
      <c r="L45" s="4">
        <v>15000</v>
      </c>
      <c r="M45" s="4">
        <f t="shared" ref="M45" si="106">L45*$D45</f>
        <v>60000</v>
      </c>
      <c r="N45" s="4">
        <v>12500</v>
      </c>
      <c r="O45" s="4">
        <f t="shared" ref="O45" si="107">N45*$D45</f>
        <v>50000</v>
      </c>
      <c r="P45" s="4">
        <v>12085.5</v>
      </c>
      <c r="Q45" s="4">
        <f t="shared" ref="Q45" si="108">P45*$D45</f>
        <v>48342</v>
      </c>
      <c r="R45" s="5"/>
      <c r="S45" s="11"/>
    </row>
    <row r="46" spans="2:32" s="11" customFormat="1" x14ac:dyDescent="0.25">
      <c r="B46" s="10"/>
      <c r="C46" s="54"/>
      <c r="D46" s="10"/>
      <c r="E46" s="53"/>
      <c r="F46" s="55"/>
      <c r="G46" s="56" t="s">
        <v>20</v>
      </c>
      <c r="H46" s="57"/>
      <c r="I46" s="56"/>
      <c r="J46" s="56"/>
      <c r="K46" s="56"/>
      <c r="L46" s="56"/>
      <c r="M46" s="56"/>
      <c r="N46" s="56"/>
      <c r="O46" s="56"/>
      <c r="P46" s="56"/>
      <c r="Q46" s="56"/>
      <c r="S46" s="38"/>
      <c r="T46" s="7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2:32" s="38" customFormat="1" x14ac:dyDescent="0.25">
      <c r="B47" s="1"/>
      <c r="C47" s="59"/>
      <c r="D47" s="17"/>
      <c r="E47" s="35"/>
      <c r="F47" s="36" t="s">
        <v>26</v>
      </c>
      <c r="G47" s="37">
        <f>SUM(G10:G45)</f>
        <v>894368.25</v>
      </c>
      <c r="H47" s="37" t="s">
        <v>20</v>
      </c>
      <c r="I47" s="37">
        <f>SUM(I10:I45)</f>
        <v>709546.07000000007</v>
      </c>
      <c r="J47" s="37" t="s">
        <v>20</v>
      </c>
      <c r="K47" s="37">
        <f>SUM(K10:K45)</f>
        <v>753542.23</v>
      </c>
      <c r="L47" s="37" t="s">
        <v>20</v>
      </c>
      <c r="M47" s="37">
        <f>SUM(M10:M45)</f>
        <v>757213.13</v>
      </c>
      <c r="N47" s="37" t="s">
        <v>20</v>
      </c>
      <c r="O47" s="37">
        <f>SUM(O10:O45)</f>
        <v>884270.73</v>
      </c>
      <c r="P47" s="37" t="s">
        <v>20</v>
      </c>
      <c r="Q47" s="37">
        <f>SUM(Q10:Q45)</f>
        <v>967631.03</v>
      </c>
      <c r="S47" s="6"/>
      <c r="T47" s="7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2:32" ht="31.5" customHeight="1" x14ac:dyDescent="0.25">
      <c r="C48" s="8"/>
      <c r="N48" s="61" t="s">
        <v>41</v>
      </c>
      <c r="O48" s="62" t="s">
        <v>42</v>
      </c>
      <c r="P48" s="39" t="s">
        <v>20</v>
      </c>
      <c r="Q48" s="40" t="s">
        <v>20</v>
      </c>
    </row>
    <row r="49" spans="2:3" ht="33.75" customHeight="1" x14ac:dyDescent="0.25">
      <c r="C49" s="8"/>
    </row>
    <row r="50" spans="2:3" x14ac:dyDescent="0.25">
      <c r="C50" s="8"/>
    </row>
    <row r="51" spans="2:3" x14ac:dyDescent="0.25">
      <c r="B51" s="11"/>
      <c r="C51" s="31"/>
    </row>
    <row r="52" spans="2:3" x14ac:dyDescent="0.25">
      <c r="B52" s="11"/>
      <c r="C52" s="66"/>
    </row>
    <row r="53" spans="2:3" x14ac:dyDescent="0.25">
      <c r="B53" s="11"/>
      <c r="C53" s="66"/>
    </row>
    <row r="54" spans="2:3" x14ac:dyDescent="0.25">
      <c r="B54" s="11"/>
      <c r="C54" s="66"/>
    </row>
    <row r="55" spans="2:3" x14ac:dyDescent="0.25">
      <c r="B55" s="11"/>
      <c r="C55" s="66"/>
    </row>
    <row r="56" spans="2:3" x14ac:dyDescent="0.25">
      <c r="B56" s="11"/>
      <c r="C56" s="66"/>
    </row>
    <row r="57" spans="2:3" x14ac:dyDescent="0.25">
      <c r="B57" s="11"/>
      <c r="C57" s="66"/>
    </row>
    <row r="58" spans="2:3" x14ac:dyDescent="0.25">
      <c r="B58" s="11"/>
      <c r="C58" s="66"/>
    </row>
    <row r="59" spans="2:3" x14ac:dyDescent="0.25">
      <c r="B59" s="11"/>
      <c r="C59" s="66"/>
    </row>
    <row r="60" spans="2:3" x14ac:dyDescent="0.25">
      <c r="B60" s="11"/>
      <c r="C60" s="66"/>
    </row>
    <row r="61" spans="2:3" x14ac:dyDescent="0.25">
      <c r="B61" s="11"/>
      <c r="C61" s="66"/>
    </row>
    <row r="62" spans="2:3" x14ac:dyDescent="0.25">
      <c r="B62" s="11"/>
      <c r="C62" s="67"/>
    </row>
    <row r="63" spans="2:3" x14ac:dyDescent="0.25">
      <c r="B63" s="11"/>
      <c r="C63" s="67"/>
    </row>
    <row r="64" spans="2:3" x14ac:dyDescent="0.25">
      <c r="B64" s="11"/>
      <c r="C64" s="67"/>
    </row>
    <row r="65" spans="2:3" x14ac:dyDescent="0.25">
      <c r="B65" s="11"/>
      <c r="C65" s="67"/>
    </row>
    <row r="66" spans="2:3" x14ac:dyDescent="0.25">
      <c r="B66" s="11"/>
      <c r="C66" s="68"/>
    </row>
    <row r="67" spans="2:3" x14ac:dyDescent="0.25">
      <c r="B67" s="11"/>
      <c r="C67" s="67"/>
    </row>
    <row r="68" spans="2:3" x14ac:dyDescent="0.25">
      <c r="B68" s="11"/>
      <c r="C68" s="67"/>
    </row>
    <row r="69" spans="2:3" x14ac:dyDescent="0.25">
      <c r="B69" s="11"/>
      <c r="C69" s="67"/>
    </row>
    <row r="70" spans="2:3" x14ac:dyDescent="0.25">
      <c r="B70" s="11"/>
      <c r="C70" s="66"/>
    </row>
    <row r="71" spans="2:3" x14ac:dyDescent="0.25">
      <c r="B71" s="11"/>
      <c r="C71" s="66"/>
    </row>
    <row r="72" spans="2:3" x14ac:dyDescent="0.25">
      <c r="B72" s="11"/>
      <c r="C72" s="66"/>
    </row>
    <row r="73" spans="2:3" x14ac:dyDescent="0.25">
      <c r="B73" s="11"/>
      <c r="C73" s="66"/>
    </row>
    <row r="74" spans="2:3" x14ac:dyDescent="0.25">
      <c r="B74" s="11"/>
      <c r="C74" s="66"/>
    </row>
    <row r="75" spans="2:3" x14ac:dyDescent="0.25">
      <c r="B75" s="11"/>
      <c r="C75" s="66"/>
    </row>
    <row r="76" spans="2:3" x14ac:dyDescent="0.25">
      <c r="B76" s="11"/>
      <c r="C76" s="66"/>
    </row>
    <row r="77" spans="2:3" x14ac:dyDescent="0.25">
      <c r="B77" s="11"/>
      <c r="C77" s="66"/>
    </row>
    <row r="78" spans="2:3" x14ac:dyDescent="0.25">
      <c r="B78" s="11"/>
      <c r="C78" s="66"/>
    </row>
    <row r="79" spans="2:3" x14ac:dyDescent="0.25">
      <c r="B79" s="11"/>
      <c r="C79" s="66"/>
    </row>
    <row r="80" spans="2:3" x14ac:dyDescent="0.25">
      <c r="B80" s="11"/>
      <c r="C80" s="66"/>
    </row>
    <row r="81" spans="2:3" x14ac:dyDescent="0.25">
      <c r="B81" s="11"/>
      <c r="C81" s="66"/>
    </row>
    <row r="82" spans="2:3" x14ac:dyDescent="0.25">
      <c r="B82" s="11"/>
      <c r="C82" s="66"/>
    </row>
    <row r="83" spans="2:3" x14ac:dyDescent="0.25">
      <c r="B83" s="11"/>
      <c r="C83" s="66"/>
    </row>
    <row r="84" spans="2:3" x14ac:dyDescent="0.25">
      <c r="B84" s="11"/>
      <c r="C84" s="66"/>
    </row>
    <row r="85" spans="2:3" x14ac:dyDescent="0.25">
      <c r="B85" s="11"/>
      <c r="C85" s="66"/>
    </row>
    <row r="86" spans="2:3" x14ac:dyDescent="0.25">
      <c r="B86" s="11"/>
      <c r="C86" s="66"/>
    </row>
    <row r="87" spans="2:3" x14ac:dyDescent="0.25">
      <c r="B87" s="11"/>
      <c r="C87" s="66"/>
    </row>
  </sheetData>
  <mergeCells count="39">
    <mergeCell ref="P4:Q4"/>
    <mergeCell ref="P2:Q2"/>
    <mergeCell ref="N3:O3"/>
    <mergeCell ref="P3:Q3"/>
    <mergeCell ref="L2:M2"/>
    <mergeCell ref="P1:Q1"/>
    <mergeCell ref="L1:M1"/>
    <mergeCell ref="N1:O1"/>
    <mergeCell ref="L3:M3"/>
    <mergeCell ref="A3:B3"/>
    <mergeCell ref="A1:B1"/>
    <mergeCell ref="E1:F1"/>
    <mergeCell ref="J1:K1"/>
    <mergeCell ref="H1:I1"/>
    <mergeCell ref="N2:O2"/>
    <mergeCell ref="L6:M6"/>
    <mergeCell ref="E4:G4"/>
    <mergeCell ref="N4:O4"/>
    <mergeCell ref="L5:M5"/>
    <mergeCell ref="L4:M4"/>
    <mergeCell ref="J2:K2"/>
    <mergeCell ref="J3:K3"/>
    <mergeCell ref="J4:K4"/>
    <mergeCell ref="H2:I2"/>
    <mergeCell ref="H3:I3"/>
    <mergeCell ref="H4:I4"/>
    <mergeCell ref="P6:Q6"/>
    <mergeCell ref="P7:Q7"/>
    <mergeCell ref="N5:O5"/>
    <mergeCell ref="P5:Q5"/>
    <mergeCell ref="A5:B5"/>
    <mergeCell ref="H6:I6"/>
    <mergeCell ref="H7:I7"/>
    <mergeCell ref="J5:K5"/>
    <mergeCell ref="J6:K6"/>
    <mergeCell ref="J7:K7"/>
    <mergeCell ref="H5:I5"/>
    <mergeCell ref="N6:O6"/>
    <mergeCell ref="N7:O7"/>
  </mergeCells>
  <phoneticPr fontId="0" type="noConversion"/>
  <pageMargins left="0" right="0" top="1.25" bottom="0.5" header="0.5" footer="0.25"/>
  <pageSetup paperSize="5" scale="59" orientation="landscape" horizontalDpi="1200" verticalDpi="1200" r:id="rId1"/>
  <headerFooter scaleWithDoc="0" alignWithMargins="0">
    <oddHeader>&amp;L&amp;"Times New Roman,Bold"&amp;8Form SA-41   11/98&amp;C&amp;"Times New Roman,Bold"&amp;12New Jersey Department of Transportation
Division of Local Aid And Economic Development
Summary of Bids - State Aid</oddHeader>
    <oddFooter>&amp;L&amp;"Times New Roman,Bold"&amp;8I herby certify that this is a true copy of the bids received on August 2, 2023.&amp;C
&amp;R&amp;"Times New Roman,Bold"&amp;8
_&amp;U &amp;U_____________________________
John B. Taylor III 
NJ Professional Engineer Licsense No. 24GE46987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>
      <selection activeCell="O21" sqref="O21"/>
    </sheetView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Bid Eval Open 230802</vt:lpstr>
      <vt:lpstr>Sheet2</vt:lpstr>
      <vt:lpstr>'Bid Eval Open 230802'!Print_Area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Gay Huber</dc:creator>
  <cp:lastModifiedBy>Gay Huber</cp:lastModifiedBy>
  <cp:lastPrinted>2023-08-03T15:26:08Z</cp:lastPrinted>
  <dcterms:created xsi:type="dcterms:W3CDTF">1997-08-24T15:43:26Z</dcterms:created>
  <dcterms:modified xsi:type="dcterms:W3CDTF">2024-02-01T19:58:01Z</dcterms:modified>
</cp:coreProperties>
</file>